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4764F477-4EB3-4A16-A2FA-A21191B1D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D23" i="18" l="1"/>
  <c r="C23" i="18"/>
  <c r="E14" i="18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<sst xmlns="http://schemas.openxmlformats.org/spreadsheetml/2006/main" count="1342" uniqueCount="683">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</sst>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50" t="s">
        <v>0</v>
      </c>
      <c r="C18" s="50"/>
      <c r="D18" s="2"/>
      <c r="E18" s="2"/>
      <c r="F18" s="2"/>
      <c r="G18" s="2"/>
      <c r="H18" s="2"/>
      <c r="I18" s="2"/>
      <c r="J18" s="2"/>
    </row>
    <row r="19" spans="2:10" ht="14.25" x14ac:dyDescent="0.2">
      <c r="B19" s="50" t="s">
        <v>1</v>
      </c>
      <c r="C19" s="5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5" t="s">
        <v>22</v>
      </c>
      <c r="D9" s="55"/>
      <c r="E9" s="55"/>
      <c r="F9" s="55"/>
      <c r="G9" s="55"/>
      <c r="H9" s="56"/>
      <c r="I9" s="55" t="s">
        <v>23</v>
      </c>
      <c r="J9" s="55"/>
      <c r="K9" s="55"/>
      <c r="L9" s="55"/>
      <c r="M9" s="55"/>
      <c r="N9" s="56"/>
      <c r="O9" s="55" t="s">
        <v>24</v>
      </c>
      <c r="P9" s="55"/>
      <c r="Q9" s="55"/>
      <c r="R9" s="55"/>
      <c r="S9" s="55"/>
      <c r="T9" s="56"/>
      <c r="U9" s="55" t="s">
        <v>25</v>
      </c>
      <c r="V9" s="55"/>
      <c r="W9" s="55"/>
      <c r="X9" s="55"/>
      <c r="Y9" s="55"/>
      <c r="Z9" s="56"/>
      <c r="AA9" s="55" t="s">
        <v>26</v>
      </c>
      <c r="AB9" s="55"/>
      <c r="AC9" s="55"/>
      <c r="AD9" s="55"/>
      <c r="AE9" s="55"/>
      <c r="AF9" s="56"/>
      <c r="AG9" s="55" t="s">
        <v>27</v>
      </c>
      <c r="AH9" s="55"/>
      <c r="AI9" s="55"/>
      <c r="AJ9" s="55"/>
      <c r="AK9" s="55"/>
      <c r="AL9" s="56"/>
      <c r="AM9" s="55" t="s">
        <v>28</v>
      </c>
      <c r="AN9" s="55"/>
      <c r="AO9" s="55"/>
      <c r="AP9" s="55"/>
      <c r="AQ9" s="55"/>
      <c r="AR9" s="56"/>
      <c r="AS9" s="55" t="s">
        <v>29</v>
      </c>
      <c r="AT9" s="55"/>
      <c r="AU9" s="55"/>
      <c r="AV9" s="55"/>
      <c r="AW9" s="55"/>
      <c r="AX9" s="56"/>
    </row>
    <row r="10" spans="2:50" ht="63.75" customHeight="1" thickBot="1" x14ac:dyDescent="0.25">
      <c r="C10" s="51" t="s">
        <v>30</v>
      </c>
      <c r="D10" s="53" t="s">
        <v>219</v>
      </c>
      <c r="E10" s="54"/>
      <c r="F10" s="51" t="s">
        <v>31</v>
      </c>
      <c r="G10" s="51" t="s">
        <v>32</v>
      </c>
      <c r="H10" s="51" t="s">
        <v>33</v>
      </c>
      <c r="I10" s="51" t="s">
        <v>30</v>
      </c>
      <c r="J10" s="53" t="s">
        <v>219</v>
      </c>
      <c r="K10" s="54"/>
      <c r="L10" s="51" t="s">
        <v>31</v>
      </c>
      <c r="M10" s="51" t="s">
        <v>32</v>
      </c>
      <c r="N10" s="51" t="s">
        <v>33</v>
      </c>
      <c r="O10" s="51" t="s">
        <v>30</v>
      </c>
      <c r="P10" s="53" t="s">
        <v>219</v>
      </c>
      <c r="Q10" s="54"/>
      <c r="R10" s="51" t="s">
        <v>31</v>
      </c>
      <c r="S10" s="51" t="s">
        <v>32</v>
      </c>
      <c r="T10" s="51" t="s">
        <v>33</v>
      </c>
      <c r="U10" s="51" t="s">
        <v>30</v>
      </c>
      <c r="V10" s="53" t="s">
        <v>219</v>
      </c>
      <c r="W10" s="54"/>
      <c r="X10" s="51" t="s">
        <v>31</v>
      </c>
      <c r="Y10" s="51" t="s">
        <v>32</v>
      </c>
      <c r="Z10" s="51" t="s">
        <v>33</v>
      </c>
      <c r="AA10" s="51" t="s">
        <v>30</v>
      </c>
      <c r="AB10" s="53" t="s">
        <v>219</v>
      </c>
      <c r="AC10" s="54"/>
      <c r="AD10" s="51" t="s">
        <v>31</v>
      </c>
      <c r="AE10" s="51" t="s">
        <v>32</v>
      </c>
      <c r="AF10" s="51" t="s">
        <v>33</v>
      </c>
      <c r="AG10" s="51" t="s">
        <v>30</v>
      </c>
      <c r="AH10" s="53" t="s">
        <v>219</v>
      </c>
      <c r="AI10" s="54"/>
      <c r="AJ10" s="51" t="s">
        <v>31</v>
      </c>
      <c r="AK10" s="51" t="s">
        <v>32</v>
      </c>
      <c r="AL10" s="51" t="s">
        <v>33</v>
      </c>
      <c r="AM10" s="51" t="s">
        <v>30</v>
      </c>
      <c r="AN10" s="53" t="s">
        <v>219</v>
      </c>
      <c r="AO10" s="54"/>
      <c r="AP10" s="51" t="s">
        <v>31</v>
      </c>
      <c r="AQ10" s="51" t="s">
        <v>32</v>
      </c>
      <c r="AR10" s="51" t="s">
        <v>33</v>
      </c>
      <c r="AS10" s="51" t="s">
        <v>30</v>
      </c>
      <c r="AT10" s="53" t="s">
        <v>219</v>
      </c>
      <c r="AU10" s="54"/>
      <c r="AV10" s="51" t="s">
        <v>31</v>
      </c>
      <c r="AW10" s="51" t="s">
        <v>32</v>
      </c>
      <c r="AX10" s="51" t="s">
        <v>33</v>
      </c>
    </row>
    <row r="11" spans="2:50" ht="20.100000000000001" customHeight="1" thickBot="1" x14ac:dyDescent="0.25">
      <c r="C11" s="52"/>
      <c r="D11" s="34" t="s">
        <v>220</v>
      </c>
      <c r="E11" s="34" t="s">
        <v>221</v>
      </c>
      <c r="F11" s="52"/>
      <c r="G11" s="52"/>
      <c r="H11" s="52"/>
      <c r="I11" s="52"/>
      <c r="J11" s="34" t="s">
        <v>220</v>
      </c>
      <c r="K11" s="34" t="s">
        <v>221</v>
      </c>
      <c r="L11" s="52"/>
      <c r="M11" s="52"/>
      <c r="N11" s="52"/>
      <c r="O11" s="52"/>
      <c r="P11" s="34" t="s">
        <v>220</v>
      </c>
      <c r="Q11" s="34" t="s">
        <v>221</v>
      </c>
      <c r="R11" s="52"/>
      <c r="S11" s="52"/>
      <c r="T11" s="52"/>
      <c r="U11" s="52"/>
      <c r="V11" s="34" t="s">
        <v>220</v>
      </c>
      <c r="W11" s="34" t="s">
        <v>221</v>
      </c>
      <c r="X11" s="52"/>
      <c r="Y11" s="52"/>
      <c r="Z11" s="52"/>
      <c r="AA11" s="52"/>
      <c r="AB11" s="34" t="s">
        <v>220</v>
      </c>
      <c r="AC11" s="34" t="s">
        <v>221</v>
      </c>
      <c r="AD11" s="52"/>
      <c r="AE11" s="52"/>
      <c r="AF11" s="52"/>
      <c r="AG11" s="52"/>
      <c r="AH11" s="34" t="s">
        <v>220</v>
      </c>
      <c r="AI11" s="34" t="s">
        <v>221</v>
      </c>
      <c r="AJ11" s="52"/>
      <c r="AK11" s="52"/>
      <c r="AL11" s="52"/>
      <c r="AM11" s="52"/>
      <c r="AN11" s="34" t="s">
        <v>220</v>
      </c>
      <c r="AO11" s="34" t="s">
        <v>221</v>
      </c>
      <c r="AP11" s="52"/>
      <c r="AQ11" s="52"/>
      <c r="AR11" s="52"/>
      <c r="AS11" s="52"/>
      <c r="AT11" s="34" t="s">
        <v>220</v>
      </c>
      <c r="AU11" s="34" t="s">
        <v>221</v>
      </c>
      <c r="AV11" s="52"/>
      <c r="AW11" s="52"/>
      <c r="AX11" s="52"/>
    </row>
    <row r="12" spans="2:5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195</v>
      </c>
      <c r="C13" s="26">
        <v>251</v>
      </c>
      <c r="D13" s="26">
        <v>113</v>
      </c>
      <c r="E13" s="26">
        <v>3</v>
      </c>
      <c r="F13" s="26">
        <v>0</v>
      </c>
      <c r="G13" s="26">
        <v>402</v>
      </c>
      <c r="H13" s="26">
        <v>249</v>
      </c>
      <c r="I13" s="26">
        <v>163</v>
      </c>
      <c r="J13" s="26">
        <v>58</v>
      </c>
      <c r="K13" s="26">
        <v>0</v>
      </c>
      <c r="L13" s="26">
        <v>0</v>
      </c>
      <c r="M13" s="26">
        <v>227</v>
      </c>
      <c r="N13" s="26">
        <v>12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42</v>
      </c>
      <c r="V13" s="26">
        <v>55</v>
      </c>
      <c r="W13" s="26">
        <v>3</v>
      </c>
      <c r="X13" s="26">
        <v>0</v>
      </c>
      <c r="Y13" s="26">
        <v>104</v>
      </c>
      <c r="Z13" s="26">
        <v>143</v>
      </c>
      <c r="AA13" s="26">
        <v>34</v>
      </c>
      <c r="AB13" s="26">
        <v>0</v>
      </c>
      <c r="AC13" s="26">
        <v>0</v>
      </c>
      <c r="AD13" s="26">
        <v>0</v>
      </c>
      <c r="AE13" s="26">
        <v>56</v>
      </c>
      <c r="AF13" s="26">
        <v>83</v>
      </c>
      <c r="AG13" s="26">
        <v>12</v>
      </c>
      <c r="AH13" s="26">
        <v>0</v>
      </c>
      <c r="AI13" s="26">
        <v>0</v>
      </c>
      <c r="AJ13" s="26">
        <v>0</v>
      </c>
      <c r="AK13" s="26">
        <v>15</v>
      </c>
      <c r="AL13" s="26">
        <v>10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238</v>
      </c>
      <c r="C14" s="26">
        <v>102</v>
      </c>
      <c r="D14" s="26">
        <v>24</v>
      </c>
      <c r="E14" s="26">
        <v>2</v>
      </c>
      <c r="F14" s="26">
        <v>0</v>
      </c>
      <c r="G14" s="26">
        <v>109</v>
      </c>
      <c r="H14" s="26">
        <v>187</v>
      </c>
      <c r="I14" s="26">
        <v>57</v>
      </c>
      <c r="J14" s="26">
        <v>17</v>
      </c>
      <c r="K14" s="26">
        <v>0</v>
      </c>
      <c r="L14" s="26">
        <v>0</v>
      </c>
      <c r="M14" s="26">
        <v>72</v>
      </c>
      <c r="N14" s="26">
        <v>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25</v>
      </c>
      <c r="V14" s="26">
        <v>6</v>
      </c>
      <c r="W14" s="26">
        <v>2</v>
      </c>
      <c r="X14" s="26">
        <v>0</v>
      </c>
      <c r="Y14" s="26">
        <v>21</v>
      </c>
      <c r="Z14" s="26">
        <v>155</v>
      </c>
      <c r="AA14" s="26">
        <v>16</v>
      </c>
      <c r="AB14" s="26">
        <v>0</v>
      </c>
      <c r="AC14" s="26">
        <v>0</v>
      </c>
      <c r="AD14" s="26">
        <v>0</v>
      </c>
      <c r="AE14" s="26">
        <v>12</v>
      </c>
      <c r="AF14" s="26">
        <v>24</v>
      </c>
      <c r="AG14" s="26">
        <v>4</v>
      </c>
      <c r="AH14" s="26">
        <v>1</v>
      </c>
      <c r="AI14" s="26">
        <v>0</v>
      </c>
      <c r="AJ14" s="26">
        <v>0</v>
      </c>
      <c r="AK14" s="26">
        <v>4</v>
      </c>
      <c r="AL14" s="26">
        <v>5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</row>
    <row r="15" spans="2:50" ht="20.100000000000001" customHeight="1" thickBot="1" x14ac:dyDescent="0.25">
      <c r="B15" s="3" t="s">
        <v>374</v>
      </c>
      <c r="C15" s="26">
        <v>1295</v>
      </c>
      <c r="D15" s="26">
        <v>668</v>
      </c>
      <c r="E15" s="26">
        <v>44</v>
      </c>
      <c r="F15" s="26">
        <v>2</v>
      </c>
      <c r="G15" s="26">
        <v>1929</v>
      </c>
      <c r="H15" s="26">
        <v>1654</v>
      </c>
      <c r="I15" s="26">
        <v>481</v>
      </c>
      <c r="J15" s="26">
        <v>44</v>
      </c>
      <c r="K15" s="26">
        <v>0</v>
      </c>
      <c r="L15" s="26">
        <v>0</v>
      </c>
      <c r="M15" s="26">
        <v>524</v>
      </c>
      <c r="N15" s="26">
        <v>3</v>
      </c>
      <c r="O15" s="26">
        <v>2</v>
      </c>
      <c r="P15" s="26">
        <v>0</v>
      </c>
      <c r="Q15" s="26">
        <v>0</v>
      </c>
      <c r="R15" s="26">
        <v>0</v>
      </c>
      <c r="S15" s="26">
        <v>2</v>
      </c>
      <c r="T15" s="26">
        <v>8</v>
      </c>
      <c r="U15" s="26">
        <v>576</v>
      </c>
      <c r="V15" s="26">
        <v>624</v>
      </c>
      <c r="W15" s="26">
        <v>44</v>
      </c>
      <c r="X15" s="26">
        <v>2</v>
      </c>
      <c r="Y15" s="26">
        <v>1164</v>
      </c>
      <c r="Z15" s="26">
        <v>1328</v>
      </c>
      <c r="AA15" s="26">
        <v>193</v>
      </c>
      <c r="AB15" s="26">
        <v>0</v>
      </c>
      <c r="AC15" s="26">
        <v>0</v>
      </c>
      <c r="AD15" s="26">
        <v>0</v>
      </c>
      <c r="AE15" s="26">
        <v>195</v>
      </c>
      <c r="AF15" s="26">
        <v>296</v>
      </c>
      <c r="AG15" s="26">
        <v>43</v>
      </c>
      <c r="AH15" s="26">
        <v>0</v>
      </c>
      <c r="AI15" s="26">
        <v>0</v>
      </c>
      <c r="AJ15" s="26">
        <v>0</v>
      </c>
      <c r="AK15" s="26">
        <v>44</v>
      </c>
      <c r="AL15" s="26">
        <v>19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241</v>
      </c>
      <c r="C19" s="26">
        <v>215</v>
      </c>
      <c r="D19" s="26">
        <v>26</v>
      </c>
      <c r="E19" s="26">
        <v>5</v>
      </c>
      <c r="F19" s="26">
        <v>7</v>
      </c>
      <c r="G19" s="26">
        <v>239</v>
      </c>
      <c r="H19" s="26">
        <v>81</v>
      </c>
      <c r="I19" s="26">
        <v>88</v>
      </c>
      <c r="J19" s="26">
        <v>16</v>
      </c>
      <c r="K19" s="26">
        <v>0</v>
      </c>
      <c r="L19" s="26">
        <v>3</v>
      </c>
      <c r="M19" s="26">
        <v>107</v>
      </c>
      <c r="N19" s="26">
        <v>0</v>
      </c>
      <c r="O19" s="26">
        <v>2</v>
      </c>
      <c r="P19" s="26">
        <v>0</v>
      </c>
      <c r="Q19" s="26">
        <v>0</v>
      </c>
      <c r="R19" s="26">
        <v>0</v>
      </c>
      <c r="S19" s="26">
        <v>0</v>
      </c>
      <c r="T19" s="26">
        <v>2</v>
      </c>
      <c r="U19" s="26">
        <v>97</v>
      </c>
      <c r="V19" s="26">
        <v>8</v>
      </c>
      <c r="W19" s="26">
        <v>5</v>
      </c>
      <c r="X19" s="26">
        <v>4</v>
      </c>
      <c r="Y19" s="26">
        <v>95</v>
      </c>
      <c r="Z19" s="26">
        <v>54</v>
      </c>
      <c r="AA19" s="26">
        <v>15</v>
      </c>
      <c r="AB19" s="26">
        <v>0</v>
      </c>
      <c r="AC19" s="26">
        <v>0</v>
      </c>
      <c r="AD19" s="26">
        <v>0</v>
      </c>
      <c r="AE19" s="26">
        <v>23</v>
      </c>
      <c r="AF19" s="26">
        <v>23</v>
      </c>
      <c r="AG19" s="26">
        <v>13</v>
      </c>
      <c r="AH19" s="26">
        <v>2</v>
      </c>
      <c r="AI19" s="26">
        <v>0</v>
      </c>
      <c r="AJ19" s="26">
        <v>0</v>
      </c>
      <c r="AK19" s="26">
        <v>14</v>
      </c>
      <c r="AL19" s="26">
        <v>2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</row>
    <row r="20" spans="2:50" ht="20.100000000000001" customHeight="1" thickBot="1" x14ac:dyDescent="0.25">
      <c r="B20" s="3" t="s">
        <v>242</v>
      </c>
      <c r="C20" s="26">
        <v>997</v>
      </c>
      <c r="D20" s="26">
        <v>320</v>
      </c>
      <c r="E20" s="26">
        <v>124</v>
      </c>
      <c r="F20" s="26">
        <v>3</v>
      </c>
      <c r="G20" s="26">
        <v>1459</v>
      </c>
      <c r="H20" s="26">
        <v>834</v>
      </c>
      <c r="I20" s="26">
        <v>405</v>
      </c>
      <c r="J20" s="26">
        <v>63</v>
      </c>
      <c r="K20" s="26">
        <v>1</v>
      </c>
      <c r="L20" s="26">
        <v>0</v>
      </c>
      <c r="M20" s="26">
        <v>469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</v>
      </c>
      <c r="T20" s="26">
        <v>5</v>
      </c>
      <c r="U20" s="26">
        <v>354</v>
      </c>
      <c r="V20" s="26">
        <v>234</v>
      </c>
      <c r="W20" s="26">
        <v>121</v>
      </c>
      <c r="X20" s="26">
        <v>3</v>
      </c>
      <c r="Y20" s="26">
        <v>770</v>
      </c>
      <c r="Z20" s="26">
        <v>529</v>
      </c>
      <c r="AA20" s="26">
        <v>80</v>
      </c>
      <c r="AB20" s="26">
        <v>0</v>
      </c>
      <c r="AC20" s="26">
        <v>0</v>
      </c>
      <c r="AD20" s="26">
        <v>0</v>
      </c>
      <c r="AE20" s="26">
        <v>70</v>
      </c>
      <c r="AF20" s="26">
        <v>215</v>
      </c>
      <c r="AG20" s="26">
        <v>157</v>
      </c>
      <c r="AH20" s="26">
        <v>23</v>
      </c>
      <c r="AI20" s="26">
        <v>2</v>
      </c>
      <c r="AJ20" s="26">
        <v>0</v>
      </c>
      <c r="AK20" s="26">
        <v>149</v>
      </c>
      <c r="AL20" s="26">
        <v>82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1</v>
      </c>
      <c r="AT20" s="26">
        <v>0</v>
      </c>
      <c r="AU20" s="26">
        <v>0</v>
      </c>
      <c r="AV20" s="26">
        <v>0</v>
      </c>
      <c r="AW20" s="26">
        <v>0</v>
      </c>
      <c r="AX20" s="26">
        <v>3</v>
      </c>
    </row>
    <row r="21" spans="2:50" ht="20.100000000000001" customHeight="1" thickBot="1" x14ac:dyDescent="0.25">
      <c r="B21" s="3" t="s">
        <v>243</v>
      </c>
      <c r="C21" s="26">
        <v>113</v>
      </c>
      <c r="D21" s="26">
        <v>20</v>
      </c>
      <c r="E21" s="26">
        <v>2</v>
      </c>
      <c r="F21" s="26">
        <v>4</v>
      </c>
      <c r="G21" s="26">
        <v>150</v>
      </c>
      <c r="H21" s="26">
        <v>89</v>
      </c>
      <c r="I21" s="26">
        <v>79</v>
      </c>
      <c r="J21" s="26">
        <v>20</v>
      </c>
      <c r="K21" s="26">
        <v>0</v>
      </c>
      <c r="L21" s="26">
        <v>0</v>
      </c>
      <c r="M21" s="26">
        <v>98</v>
      </c>
      <c r="N21" s="26">
        <v>1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1</v>
      </c>
      <c r="U21" s="26">
        <v>13</v>
      </c>
      <c r="V21" s="26">
        <v>0</v>
      </c>
      <c r="W21" s="26">
        <v>2</v>
      </c>
      <c r="X21" s="26">
        <v>2</v>
      </c>
      <c r="Y21" s="26">
        <v>23</v>
      </c>
      <c r="Z21" s="26">
        <v>58</v>
      </c>
      <c r="AA21" s="26">
        <v>15</v>
      </c>
      <c r="AB21" s="26">
        <v>0</v>
      </c>
      <c r="AC21" s="26">
        <v>0</v>
      </c>
      <c r="AD21" s="26">
        <v>2</v>
      </c>
      <c r="AE21" s="26">
        <v>19</v>
      </c>
      <c r="AF21" s="26">
        <v>29</v>
      </c>
      <c r="AG21" s="26">
        <v>6</v>
      </c>
      <c r="AH21" s="26">
        <v>0</v>
      </c>
      <c r="AI21" s="26">
        <v>0</v>
      </c>
      <c r="AJ21" s="26">
        <v>0</v>
      </c>
      <c r="AK21" s="26">
        <v>10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245</v>
      </c>
      <c r="C24" s="26">
        <v>3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2</v>
      </c>
      <c r="J24" s="26">
        <v>0</v>
      </c>
      <c r="K24" s="26">
        <v>0</v>
      </c>
      <c r="L24" s="26">
        <v>0</v>
      </c>
      <c r="M24" s="26">
        <v>2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1</v>
      </c>
      <c r="AH24" s="26">
        <v>0</v>
      </c>
      <c r="AI24" s="26">
        <v>0</v>
      </c>
      <c r="AJ24" s="26">
        <v>0</v>
      </c>
      <c r="AK24" s="26">
        <v>1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246</v>
      </c>
      <c r="C25" s="26">
        <v>8</v>
      </c>
      <c r="D25" s="26">
        <v>0</v>
      </c>
      <c r="E25" s="26">
        <v>0</v>
      </c>
      <c r="F25" s="26">
        <v>0</v>
      </c>
      <c r="G25" s="26">
        <v>11</v>
      </c>
      <c r="H25" s="26">
        <v>13</v>
      </c>
      <c r="I25" s="26">
        <v>5</v>
      </c>
      <c r="J25" s="26">
        <v>0</v>
      </c>
      <c r="K25" s="26">
        <v>0</v>
      </c>
      <c r="L25" s="26">
        <v>0</v>
      </c>
      <c r="M25" s="26">
        <v>5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2</v>
      </c>
      <c r="V25" s="26">
        <v>0</v>
      </c>
      <c r="W25" s="26">
        <v>0</v>
      </c>
      <c r="X25" s="26">
        <v>0</v>
      </c>
      <c r="Y25" s="26">
        <v>4</v>
      </c>
      <c r="Z25" s="26">
        <v>7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5</v>
      </c>
      <c r="AG25" s="26">
        <v>1</v>
      </c>
      <c r="AH25" s="26">
        <v>0</v>
      </c>
      <c r="AI25" s="26">
        <v>0</v>
      </c>
      <c r="AJ25" s="26">
        <v>0</v>
      </c>
      <c r="AK25" s="26">
        <v>2</v>
      </c>
      <c r="AL25" s="26">
        <v>1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248</v>
      </c>
      <c r="C26" s="26">
        <v>137</v>
      </c>
      <c r="D26" s="26">
        <v>0</v>
      </c>
      <c r="E26" s="26">
        <v>0</v>
      </c>
      <c r="F26" s="26">
        <v>0</v>
      </c>
      <c r="G26" s="26">
        <v>138</v>
      </c>
      <c r="H26" s="26">
        <v>42</v>
      </c>
      <c r="I26" s="26">
        <v>57</v>
      </c>
      <c r="J26" s="26">
        <v>0</v>
      </c>
      <c r="K26" s="26">
        <v>0</v>
      </c>
      <c r="L26" s="26">
        <v>0</v>
      </c>
      <c r="M26" s="26">
        <v>57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51</v>
      </c>
      <c r="V26" s="26">
        <v>0</v>
      </c>
      <c r="W26" s="26">
        <v>0</v>
      </c>
      <c r="X26" s="26">
        <v>0</v>
      </c>
      <c r="Y26" s="26">
        <v>46</v>
      </c>
      <c r="Z26" s="26">
        <v>24</v>
      </c>
      <c r="AA26" s="26">
        <v>21</v>
      </c>
      <c r="AB26" s="26">
        <v>0</v>
      </c>
      <c r="AC26" s="26">
        <v>0</v>
      </c>
      <c r="AD26" s="26">
        <v>0</v>
      </c>
      <c r="AE26" s="26">
        <v>25</v>
      </c>
      <c r="AF26" s="26">
        <v>17</v>
      </c>
      <c r="AG26" s="26">
        <v>8</v>
      </c>
      <c r="AH26" s="26">
        <v>0</v>
      </c>
      <c r="AI26" s="26">
        <v>0</v>
      </c>
      <c r="AJ26" s="26">
        <v>0</v>
      </c>
      <c r="AK26" s="26">
        <v>10</v>
      </c>
      <c r="AL26" s="26">
        <v>1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15" thickBot="1" x14ac:dyDescent="0.25">
      <c r="B27" s="5" t="s">
        <v>244</v>
      </c>
      <c r="C27" s="26">
        <v>1159</v>
      </c>
      <c r="D27" s="26">
        <v>259</v>
      </c>
      <c r="E27" s="26">
        <v>52</v>
      </c>
      <c r="F27" s="26">
        <v>37</v>
      </c>
      <c r="G27" s="26">
        <v>1484</v>
      </c>
      <c r="H27" s="26">
        <v>670</v>
      </c>
      <c r="I27" s="26">
        <v>695</v>
      </c>
      <c r="J27" s="26">
        <v>192</v>
      </c>
      <c r="K27" s="26">
        <v>32</v>
      </c>
      <c r="L27" s="26">
        <v>0</v>
      </c>
      <c r="M27" s="26">
        <v>924</v>
      </c>
      <c r="N27" s="26">
        <v>4</v>
      </c>
      <c r="O27" s="26">
        <v>2</v>
      </c>
      <c r="P27" s="26">
        <v>0</v>
      </c>
      <c r="Q27" s="26">
        <v>0</v>
      </c>
      <c r="R27" s="26">
        <v>0</v>
      </c>
      <c r="S27" s="26">
        <v>0</v>
      </c>
      <c r="T27" s="26">
        <v>3</v>
      </c>
      <c r="U27" s="26">
        <v>329</v>
      </c>
      <c r="V27" s="26">
        <v>64</v>
      </c>
      <c r="W27" s="26">
        <v>20</v>
      </c>
      <c r="X27" s="26">
        <v>25</v>
      </c>
      <c r="Y27" s="26">
        <v>403</v>
      </c>
      <c r="Z27" s="26">
        <v>468</v>
      </c>
      <c r="AA27" s="26">
        <v>91</v>
      </c>
      <c r="AB27" s="26">
        <v>0</v>
      </c>
      <c r="AC27" s="26">
        <v>0</v>
      </c>
      <c r="AD27" s="26">
        <v>10</v>
      </c>
      <c r="AE27" s="26">
        <v>110</v>
      </c>
      <c r="AF27" s="26">
        <v>152</v>
      </c>
      <c r="AG27" s="26">
        <v>41</v>
      </c>
      <c r="AH27" s="26">
        <v>3</v>
      </c>
      <c r="AI27" s="26">
        <v>0</v>
      </c>
      <c r="AJ27" s="26">
        <v>2</v>
      </c>
      <c r="AK27" s="26">
        <v>47</v>
      </c>
      <c r="AL27" s="26">
        <v>42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1</v>
      </c>
      <c r="AT27" s="26">
        <v>0</v>
      </c>
      <c r="AU27" s="26">
        <v>0</v>
      </c>
      <c r="AV27" s="26">
        <v>0</v>
      </c>
      <c r="AW27" s="26">
        <v>0</v>
      </c>
      <c r="AX27" s="26">
        <v>1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9:R26"/>
  <sheetViews>
    <sheetView topLeftCell="A7"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5" t="s">
        <v>49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680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195</v>
      </c>
      <c r="C12" s="26">
        <v>253</v>
      </c>
      <c r="D12" s="26">
        <v>0</v>
      </c>
      <c r="E12" s="26">
        <v>0</v>
      </c>
      <c r="F12" s="26">
        <v>0</v>
      </c>
      <c r="G12" s="26">
        <v>153</v>
      </c>
      <c r="H12" s="26">
        <v>4</v>
      </c>
      <c r="I12" s="26">
        <v>44</v>
      </c>
      <c r="J12" s="26">
        <v>0</v>
      </c>
      <c r="K12" s="26">
        <v>0</v>
      </c>
      <c r="L12" s="26">
        <v>0</v>
      </c>
      <c r="M12" s="26">
        <v>1</v>
      </c>
      <c r="N12" s="26">
        <v>0</v>
      </c>
      <c r="O12" s="26">
        <v>0</v>
      </c>
      <c r="P12" s="26">
        <v>33</v>
      </c>
      <c r="Q12" s="26">
        <v>18</v>
      </c>
      <c r="R12" s="26">
        <v>0</v>
      </c>
    </row>
    <row r="13" spans="2:18" ht="20.100000000000001" customHeight="1" thickBot="1" x14ac:dyDescent="0.25">
      <c r="B13" s="3" t="s">
        <v>238</v>
      </c>
      <c r="C13" s="26">
        <v>104</v>
      </c>
      <c r="D13" s="26">
        <v>0</v>
      </c>
      <c r="E13" s="26">
        <v>0</v>
      </c>
      <c r="F13" s="26">
        <v>0</v>
      </c>
      <c r="G13" s="26">
        <v>54</v>
      </c>
      <c r="H13" s="26">
        <v>4</v>
      </c>
      <c r="I13" s="26">
        <v>0</v>
      </c>
      <c r="J13" s="26">
        <v>21</v>
      </c>
      <c r="K13" s="26">
        <v>1</v>
      </c>
      <c r="L13" s="26">
        <v>0</v>
      </c>
      <c r="M13" s="26">
        <v>0</v>
      </c>
      <c r="N13" s="26">
        <v>0</v>
      </c>
      <c r="O13" s="26">
        <v>0</v>
      </c>
      <c r="P13" s="26">
        <v>13</v>
      </c>
      <c r="Q13" s="26">
        <v>11</v>
      </c>
      <c r="R13" s="26">
        <v>0</v>
      </c>
    </row>
    <row r="14" spans="2:18" ht="20.100000000000001" customHeight="1" thickBot="1" x14ac:dyDescent="0.25">
      <c r="B14" s="3" t="s">
        <v>374</v>
      </c>
      <c r="C14" s="26">
        <v>1722</v>
      </c>
      <c r="D14" s="26">
        <v>0</v>
      </c>
      <c r="E14" s="26">
        <v>0</v>
      </c>
      <c r="F14" s="26">
        <v>0</v>
      </c>
      <c r="G14" s="26">
        <v>676</v>
      </c>
      <c r="H14" s="26">
        <v>217</v>
      </c>
      <c r="I14" s="26">
        <v>156</v>
      </c>
      <c r="J14" s="26">
        <v>21</v>
      </c>
      <c r="K14" s="26">
        <v>20</v>
      </c>
      <c r="L14" s="26">
        <v>7</v>
      </c>
      <c r="M14" s="26">
        <v>41</v>
      </c>
      <c r="N14" s="26">
        <v>20</v>
      </c>
      <c r="O14" s="26">
        <v>57</v>
      </c>
      <c r="P14" s="26">
        <v>263</v>
      </c>
      <c r="Q14" s="26">
        <v>183</v>
      </c>
      <c r="R14" s="26">
        <v>61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241</v>
      </c>
      <c r="C18" s="26">
        <v>173</v>
      </c>
      <c r="D18" s="26">
        <v>1</v>
      </c>
      <c r="E18" s="26">
        <v>0</v>
      </c>
      <c r="F18" s="26">
        <v>0</v>
      </c>
      <c r="G18" s="26">
        <v>64</v>
      </c>
      <c r="H18" s="26">
        <v>27</v>
      </c>
      <c r="I18" s="26">
        <v>0</v>
      </c>
      <c r="J18" s="26">
        <v>0</v>
      </c>
      <c r="K18" s="26">
        <v>5</v>
      </c>
      <c r="L18" s="26">
        <v>0</v>
      </c>
      <c r="M18" s="26">
        <v>0</v>
      </c>
      <c r="N18" s="26">
        <v>0</v>
      </c>
      <c r="O18" s="26">
        <v>0</v>
      </c>
      <c r="P18" s="26">
        <v>57</v>
      </c>
      <c r="Q18" s="26">
        <v>4</v>
      </c>
      <c r="R18" s="26">
        <v>15</v>
      </c>
    </row>
    <row r="19" spans="2:18" ht="20.100000000000001" customHeight="1" thickBot="1" x14ac:dyDescent="0.25">
      <c r="B19" s="3" t="s">
        <v>242</v>
      </c>
      <c r="C19" s="26">
        <v>1220</v>
      </c>
      <c r="D19" s="26">
        <v>2</v>
      </c>
      <c r="E19" s="26">
        <v>0</v>
      </c>
      <c r="F19" s="26">
        <v>0</v>
      </c>
      <c r="G19" s="26">
        <v>714</v>
      </c>
      <c r="H19" s="26">
        <v>46</v>
      </c>
      <c r="I19" s="26">
        <v>51</v>
      </c>
      <c r="J19" s="26">
        <v>112</v>
      </c>
      <c r="K19" s="26">
        <v>11</v>
      </c>
      <c r="L19" s="26">
        <v>39</v>
      </c>
      <c r="M19" s="26">
        <v>2</v>
      </c>
      <c r="N19" s="26">
        <v>14</v>
      </c>
      <c r="O19" s="26">
        <v>5</v>
      </c>
      <c r="P19" s="26">
        <v>135</v>
      </c>
      <c r="Q19" s="26">
        <v>48</v>
      </c>
      <c r="R19" s="26">
        <v>41</v>
      </c>
    </row>
    <row r="20" spans="2:18" ht="20.100000000000001" customHeight="1" thickBot="1" x14ac:dyDescent="0.25">
      <c r="B20" s="3" t="s">
        <v>243</v>
      </c>
      <c r="C20" s="26">
        <v>119</v>
      </c>
      <c r="D20" s="26">
        <v>0</v>
      </c>
      <c r="E20" s="26">
        <v>0</v>
      </c>
      <c r="F20" s="26">
        <v>0</v>
      </c>
      <c r="G20" s="26">
        <v>64</v>
      </c>
      <c r="H20" s="26">
        <v>0</v>
      </c>
      <c r="I20" s="26">
        <v>11</v>
      </c>
      <c r="J20" s="26">
        <v>20</v>
      </c>
      <c r="K20" s="26">
        <v>0</v>
      </c>
      <c r="L20" s="26">
        <v>4</v>
      </c>
      <c r="M20" s="26">
        <v>1</v>
      </c>
      <c r="N20" s="26">
        <v>0</v>
      </c>
      <c r="O20" s="26">
        <v>2</v>
      </c>
      <c r="P20" s="26">
        <v>11</v>
      </c>
      <c r="Q20" s="26">
        <v>6</v>
      </c>
      <c r="R20" s="26">
        <v>0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245</v>
      </c>
      <c r="C23" s="26">
        <v>2</v>
      </c>
      <c r="D23" s="26">
        <v>0</v>
      </c>
      <c r="E23" s="26">
        <v>0</v>
      </c>
      <c r="F23" s="26">
        <v>0</v>
      </c>
      <c r="G23" s="26">
        <v>2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2:18" ht="20.100000000000001" customHeight="1" thickBot="1" x14ac:dyDescent="0.25">
      <c r="B24" s="3" t="s">
        <v>246</v>
      </c>
      <c r="C24" s="26">
        <v>5</v>
      </c>
      <c r="D24" s="26">
        <v>0</v>
      </c>
      <c r="E24" s="26">
        <v>0</v>
      </c>
      <c r="F24" s="26">
        <v>0</v>
      </c>
      <c r="G24" s="26">
        <v>4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</row>
    <row r="25" spans="2:18" ht="20.100000000000001" customHeight="1" thickBot="1" x14ac:dyDescent="0.25">
      <c r="B25" s="4" t="s">
        <v>248</v>
      </c>
      <c r="C25" s="26">
        <v>97</v>
      </c>
      <c r="D25" s="26">
        <v>0</v>
      </c>
      <c r="E25" s="26">
        <v>0</v>
      </c>
      <c r="F25" s="26">
        <v>0</v>
      </c>
      <c r="G25" s="26">
        <v>74</v>
      </c>
      <c r="H25" s="26">
        <v>0</v>
      </c>
      <c r="I25" s="26">
        <v>0</v>
      </c>
      <c r="J25" s="26">
        <v>0</v>
      </c>
      <c r="K25" s="26">
        <v>0</v>
      </c>
      <c r="L25" s="26">
        <v>11</v>
      </c>
      <c r="M25" s="26">
        <v>5</v>
      </c>
      <c r="N25" s="26">
        <v>0</v>
      </c>
      <c r="O25" s="26">
        <v>0</v>
      </c>
      <c r="P25" s="26">
        <v>5</v>
      </c>
      <c r="Q25" s="26">
        <v>2</v>
      </c>
      <c r="R25" s="26">
        <v>0</v>
      </c>
    </row>
    <row r="26" spans="2:18" ht="20.100000000000001" customHeight="1" thickBot="1" x14ac:dyDescent="0.25">
      <c r="B26" s="5" t="s">
        <v>244</v>
      </c>
      <c r="C26" s="26">
        <v>1403</v>
      </c>
      <c r="D26" s="26">
        <v>0</v>
      </c>
      <c r="E26" s="26">
        <v>0</v>
      </c>
      <c r="F26" s="26">
        <v>0</v>
      </c>
      <c r="G26" s="26">
        <v>870</v>
      </c>
      <c r="H26" s="26">
        <v>89</v>
      </c>
      <c r="I26" s="26">
        <v>0</v>
      </c>
      <c r="J26" s="26">
        <v>99</v>
      </c>
      <c r="K26" s="26">
        <v>13</v>
      </c>
      <c r="L26" s="26">
        <v>1</v>
      </c>
      <c r="M26" s="26">
        <v>0</v>
      </c>
      <c r="N26" s="26">
        <v>34</v>
      </c>
      <c r="O26" s="26">
        <v>4</v>
      </c>
      <c r="P26" s="26">
        <v>231</v>
      </c>
      <c r="Q26" s="26">
        <v>49</v>
      </c>
      <c r="R26" s="26">
        <v>13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7" t="s">
        <v>50</v>
      </c>
      <c r="D9" s="55"/>
      <c r="E9" s="55"/>
      <c r="F9" s="58"/>
      <c r="G9" s="57" t="s">
        <v>51</v>
      </c>
      <c r="H9" s="55"/>
      <c r="I9" s="55"/>
      <c r="J9" s="58"/>
      <c r="K9" s="57" t="s">
        <v>52</v>
      </c>
      <c r="L9" s="55"/>
      <c r="M9" s="55"/>
      <c r="N9" s="55"/>
      <c r="O9" s="55"/>
      <c r="P9" s="58"/>
      <c r="Q9" s="57" t="s">
        <v>53</v>
      </c>
      <c r="R9" s="55"/>
      <c r="S9" s="55"/>
      <c r="T9" s="55"/>
      <c r="U9" s="55"/>
      <c r="V9" s="58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195</v>
      </c>
      <c r="C12" s="26">
        <v>12</v>
      </c>
      <c r="D12" s="26">
        <v>7</v>
      </c>
      <c r="E12" s="26">
        <v>5</v>
      </c>
      <c r="F12" s="26">
        <v>0</v>
      </c>
      <c r="G12" s="26">
        <v>1</v>
      </c>
      <c r="H12" s="26">
        <v>0</v>
      </c>
      <c r="I12" s="26">
        <v>2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5</v>
      </c>
      <c r="R12" s="26">
        <v>5</v>
      </c>
      <c r="S12" s="26">
        <v>0</v>
      </c>
      <c r="T12" s="26">
        <v>0</v>
      </c>
      <c r="U12" s="26">
        <v>4</v>
      </c>
      <c r="V12" s="26">
        <v>15</v>
      </c>
    </row>
    <row r="13" spans="2:22" ht="20.100000000000001" customHeight="1" thickBot="1" x14ac:dyDescent="0.25">
      <c r="B13" s="3" t="s">
        <v>238</v>
      </c>
      <c r="C13" s="26">
        <v>5</v>
      </c>
      <c r="D13" s="26">
        <v>1</v>
      </c>
      <c r="E13" s="26">
        <v>4</v>
      </c>
      <c r="F13" s="26">
        <v>0</v>
      </c>
      <c r="G13" s="26">
        <v>0</v>
      </c>
      <c r="H13" s="26">
        <v>0</v>
      </c>
      <c r="I13" s="26">
        <v>0</v>
      </c>
      <c r="J13" s="26">
        <v>1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6</v>
      </c>
    </row>
    <row r="14" spans="2:22" ht="20.100000000000001" customHeight="1" thickBot="1" x14ac:dyDescent="0.25">
      <c r="B14" s="3" t="s">
        <v>374</v>
      </c>
      <c r="C14" s="26">
        <v>43</v>
      </c>
      <c r="D14" s="26">
        <v>17</v>
      </c>
      <c r="E14" s="26">
        <v>21</v>
      </c>
      <c r="F14" s="26">
        <v>5</v>
      </c>
      <c r="G14" s="26">
        <v>14</v>
      </c>
      <c r="H14" s="26">
        <v>0</v>
      </c>
      <c r="I14" s="26">
        <v>12</v>
      </c>
      <c r="J14" s="26">
        <v>3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20</v>
      </c>
      <c r="R14" s="26">
        <v>24</v>
      </c>
      <c r="S14" s="26">
        <v>0</v>
      </c>
      <c r="T14" s="26">
        <v>0</v>
      </c>
      <c r="U14" s="26">
        <v>10</v>
      </c>
      <c r="V14" s="26">
        <v>90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241</v>
      </c>
      <c r="C18" s="26">
        <v>26</v>
      </c>
      <c r="D18" s="26">
        <v>0</v>
      </c>
      <c r="E18" s="26">
        <v>16</v>
      </c>
      <c r="F18" s="26">
        <v>10</v>
      </c>
      <c r="G18" s="26">
        <v>10</v>
      </c>
      <c r="H18" s="26">
        <v>0</v>
      </c>
      <c r="I18" s="26">
        <v>10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12</v>
      </c>
      <c r="R18" s="26">
        <v>12</v>
      </c>
      <c r="S18" s="26">
        <v>0</v>
      </c>
      <c r="T18" s="26">
        <v>0</v>
      </c>
      <c r="U18" s="26">
        <v>8</v>
      </c>
      <c r="V18" s="26">
        <v>24</v>
      </c>
    </row>
    <row r="19" spans="2:22" ht="20.100000000000001" customHeight="1" thickBot="1" x14ac:dyDescent="0.25">
      <c r="B19" s="3" t="s">
        <v>242</v>
      </c>
      <c r="C19" s="26">
        <v>112</v>
      </c>
      <c r="D19" s="26">
        <v>26</v>
      </c>
      <c r="E19" s="26">
        <v>74</v>
      </c>
      <c r="F19" s="26">
        <v>12</v>
      </c>
      <c r="G19" s="26">
        <v>76</v>
      </c>
      <c r="H19" s="26">
        <v>0</v>
      </c>
      <c r="I19" s="26">
        <v>73</v>
      </c>
      <c r="J19" s="26">
        <v>9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74</v>
      </c>
      <c r="R19" s="26">
        <v>74</v>
      </c>
      <c r="S19" s="26">
        <v>0</v>
      </c>
      <c r="T19" s="26">
        <v>51</v>
      </c>
      <c r="U19" s="26">
        <v>60</v>
      </c>
      <c r="V19" s="26">
        <v>206</v>
      </c>
    </row>
    <row r="20" spans="2:22" ht="20.100000000000001" customHeight="1" thickBot="1" x14ac:dyDescent="0.25">
      <c r="B20" s="3" t="s">
        <v>243</v>
      </c>
      <c r="C20" s="26">
        <v>6</v>
      </c>
      <c r="D20" s="26">
        <v>0</v>
      </c>
      <c r="E20" s="26">
        <v>6</v>
      </c>
      <c r="F20" s="26">
        <v>0</v>
      </c>
      <c r="G20" s="26">
        <v>6</v>
      </c>
      <c r="H20" s="26">
        <v>0</v>
      </c>
      <c r="I20" s="26">
        <v>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10</v>
      </c>
      <c r="R20" s="26">
        <v>10</v>
      </c>
      <c r="S20" s="26">
        <v>0</v>
      </c>
      <c r="T20" s="26">
        <v>0</v>
      </c>
      <c r="U20" s="26">
        <v>14</v>
      </c>
      <c r="V20" s="26">
        <v>29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245</v>
      </c>
      <c r="C23" s="26">
        <v>1</v>
      </c>
      <c r="D23" s="26">
        <v>0</v>
      </c>
      <c r="E23" s="26">
        <v>0</v>
      </c>
      <c r="F23" s="26">
        <v>1</v>
      </c>
      <c r="G23" s="26">
        <v>1</v>
      </c>
      <c r="H23" s="26">
        <v>0</v>
      </c>
      <c r="I23" s="26">
        <v>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1</v>
      </c>
    </row>
    <row r="24" spans="2:22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1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1</v>
      </c>
    </row>
    <row r="25" spans="2:22" ht="20.100000000000001" customHeight="1" thickBot="1" x14ac:dyDescent="0.25">
      <c r="B25" s="4" t="s">
        <v>248</v>
      </c>
      <c r="C25" s="26">
        <v>7</v>
      </c>
      <c r="D25" s="26">
        <v>3</v>
      </c>
      <c r="E25" s="26">
        <v>4</v>
      </c>
      <c r="F25" s="26">
        <v>0</v>
      </c>
      <c r="G25" s="26">
        <v>5</v>
      </c>
      <c r="H25" s="26">
        <v>0</v>
      </c>
      <c r="I25" s="26">
        <v>5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4</v>
      </c>
      <c r="R25" s="26">
        <v>4</v>
      </c>
      <c r="S25" s="26">
        <v>0</v>
      </c>
      <c r="T25" s="26">
        <v>0</v>
      </c>
      <c r="U25" s="26">
        <v>2</v>
      </c>
      <c r="V25" s="26">
        <v>3</v>
      </c>
    </row>
    <row r="26" spans="2:22" ht="20.100000000000001" customHeight="1" thickBot="1" x14ac:dyDescent="0.25">
      <c r="B26" s="5" t="s">
        <v>244</v>
      </c>
      <c r="C26" s="26">
        <v>56</v>
      </c>
      <c r="D26" s="26">
        <v>24</v>
      </c>
      <c r="E26" s="26">
        <v>29</v>
      </c>
      <c r="F26" s="26">
        <v>3</v>
      </c>
      <c r="G26" s="26">
        <v>37</v>
      </c>
      <c r="H26" s="26">
        <v>2</v>
      </c>
      <c r="I26" s="26">
        <v>38</v>
      </c>
      <c r="J26" s="26">
        <v>10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24</v>
      </c>
      <c r="R26" s="26">
        <v>24</v>
      </c>
      <c r="S26" s="26">
        <v>7</v>
      </c>
      <c r="T26" s="26">
        <v>16</v>
      </c>
      <c r="U26" s="26">
        <v>16</v>
      </c>
      <c r="V26" s="26">
        <v>83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7" t="s">
        <v>60</v>
      </c>
      <c r="D9" s="55"/>
      <c r="E9" s="55"/>
      <c r="F9" s="58"/>
      <c r="G9" s="57" t="s">
        <v>61</v>
      </c>
      <c r="H9" s="55"/>
      <c r="I9" s="55"/>
      <c r="J9" s="58"/>
      <c r="K9" s="57" t="s">
        <v>62</v>
      </c>
      <c r="L9" s="55"/>
      <c r="M9" s="55"/>
      <c r="N9" s="58"/>
      <c r="O9" s="57" t="s">
        <v>63</v>
      </c>
      <c r="P9" s="55"/>
      <c r="Q9" s="55"/>
      <c r="R9" s="58"/>
      <c r="S9" s="57" t="s">
        <v>64</v>
      </c>
      <c r="T9" s="55"/>
      <c r="U9" s="55"/>
      <c r="V9" s="58"/>
      <c r="W9" s="57" t="s">
        <v>65</v>
      </c>
      <c r="X9" s="55"/>
      <c r="Y9" s="55"/>
      <c r="Z9" s="58"/>
      <c r="AA9" s="57" t="s">
        <v>66</v>
      </c>
      <c r="AB9" s="55"/>
      <c r="AC9" s="55"/>
      <c r="AD9" s="58"/>
      <c r="AE9" s="57" t="s">
        <v>67</v>
      </c>
      <c r="AF9" s="55"/>
      <c r="AG9" s="55"/>
      <c r="AH9" s="58"/>
      <c r="AI9" s="57" t="s">
        <v>68</v>
      </c>
      <c r="AJ9" s="55"/>
      <c r="AK9" s="55"/>
      <c r="AL9" s="58"/>
      <c r="AM9" s="57" t="s">
        <v>69</v>
      </c>
      <c r="AN9" s="55"/>
      <c r="AO9" s="55"/>
      <c r="AP9" s="58"/>
      <c r="AQ9" s="57" t="s">
        <v>70</v>
      </c>
      <c r="AR9" s="55"/>
      <c r="AS9" s="55"/>
      <c r="AT9" s="58"/>
      <c r="AU9" s="57" t="s">
        <v>228</v>
      </c>
      <c r="AV9" s="55"/>
      <c r="AW9" s="55"/>
      <c r="AX9" s="58"/>
      <c r="AY9" s="57" t="s">
        <v>71</v>
      </c>
      <c r="AZ9" s="55"/>
      <c r="BA9" s="55"/>
      <c r="BB9" s="58"/>
      <c r="BC9" s="57" t="s">
        <v>216</v>
      </c>
      <c r="BD9" s="55"/>
      <c r="BE9" s="55"/>
      <c r="BF9" s="58"/>
      <c r="BG9" s="57" t="s">
        <v>72</v>
      </c>
      <c r="BH9" s="55"/>
      <c r="BI9" s="55"/>
      <c r="BJ9" s="58"/>
      <c r="BK9" s="57" t="s">
        <v>73</v>
      </c>
      <c r="BL9" s="55"/>
      <c r="BM9" s="55"/>
      <c r="BN9" s="58"/>
      <c r="BO9" s="57" t="s">
        <v>74</v>
      </c>
      <c r="BP9" s="55"/>
      <c r="BQ9" s="55"/>
      <c r="BR9" s="58"/>
      <c r="BS9" s="57" t="s">
        <v>75</v>
      </c>
      <c r="BT9" s="55"/>
      <c r="BU9" s="55"/>
      <c r="BV9" s="58"/>
      <c r="BW9" s="57" t="s">
        <v>76</v>
      </c>
      <c r="BX9" s="55"/>
      <c r="BY9" s="55"/>
      <c r="BZ9" s="58"/>
      <c r="CA9" s="57" t="s">
        <v>77</v>
      </c>
      <c r="CB9" s="55"/>
      <c r="CC9" s="55"/>
      <c r="CD9" s="58"/>
      <c r="CE9" s="57" t="s">
        <v>217</v>
      </c>
      <c r="CF9" s="55"/>
      <c r="CG9" s="55"/>
      <c r="CH9" s="55"/>
      <c r="CI9" s="57" t="s">
        <v>218</v>
      </c>
      <c r="CJ9" s="55"/>
      <c r="CK9" s="55"/>
      <c r="CL9" s="5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6" t="s">
        <v>30</v>
      </c>
      <c r="AV10" s="6" t="s">
        <v>78</v>
      </c>
      <c r="AW10" s="6" t="s">
        <v>32</v>
      </c>
      <c r="AX10" s="6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6" t="s">
        <v>30</v>
      </c>
      <c r="BD10" s="6" t="s">
        <v>78</v>
      </c>
      <c r="BE10" s="6" t="s">
        <v>32</v>
      </c>
      <c r="BF10" s="6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6" t="s">
        <v>30</v>
      </c>
      <c r="CF10" s="6" t="s">
        <v>78</v>
      </c>
      <c r="CG10" s="6" t="s">
        <v>32</v>
      </c>
      <c r="CH10" s="6" t="s">
        <v>33</v>
      </c>
      <c r="CI10" s="6" t="s">
        <v>30</v>
      </c>
      <c r="CJ10" s="6" t="s">
        <v>78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195</v>
      </c>
      <c r="C12" s="26">
        <v>19</v>
      </c>
      <c r="D12" s="26">
        <v>0</v>
      </c>
      <c r="E12" s="26">
        <v>35</v>
      </c>
      <c r="F12" s="26">
        <v>99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</v>
      </c>
      <c r="W12" s="26">
        <v>5</v>
      </c>
      <c r="X12" s="26">
        <v>0</v>
      </c>
      <c r="Y12" s="26">
        <v>7</v>
      </c>
      <c r="Z12" s="26">
        <v>30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1</v>
      </c>
      <c r="AH12" s="26">
        <v>4</v>
      </c>
      <c r="AI12" s="26">
        <v>0</v>
      </c>
      <c r="AJ12" s="26">
        <v>0</v>
      </c>
      <c r="AK12" s="26">
        <v>0</v>
      </c>
      <c r="AL12" s="26">
        <v>0</v>
      </c>
      <c r="AM12" s="26">
        <v>1</v>
      </c>
      <c r="AN12" s="26">
        <v>0</v>
      </c>
      <c r="AO12" s="26">
        <v>0</v>
      </c>
      <c r="AP12" s="26">
        <v>2</v>
      </c>
      <c r="AQ12" s="26">
        <v>8</v>
      </c>
      <c r="AR12" s="26">
        <v>0</v>
      </c>
      <c r="AS12" s="26">
        <v>3</v>
      </c>
      <c r="AT12" s="26">
        <v>16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1</v>
      </c>
      <c r="BX12" s="26">
        <v>0</v>
      </c>
      <c r="BY12" s="26">
        <v>2</v>
      </c>
      <c r="BZ12" s="26">
        <v>3</v>
      </c>
      <c r="CA12" s="26">
        <v>4</v>
      </c>
      <c r="CB12" s="26">
        <v>0</v>
      </c>
      <c r="CC12" s="26">
        <v>22</v>
      </c>
      <c r="CD12" s="26">
        <v>42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238</v>
      </c>
      <c r="C13" s="26">
        <v>3</v>
      </c>
      <c r="D13" s="26">
        <v>0</v>
      </c>
      <c r="E13" s="26">
        <v>4</v>
      </c>
      <c r="F13" s="26">
        <v>12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1</v>
      </c>
      <c r="X13" s="26">
        <v>0</v>
      </c>
      <c r="Y13" s="26">
        <v>1</v>
      </c>
      <c r="Z13" s="26">
        <v>4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1</v>
      </c>
      <c r="AR13" s="26">
        <v>0</v>
      </c>
      <c r="AS13" s="26">
        <v>0</v>
      </c>
      <c r="AT13" s="26">
        <v>4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1</v>
      </c>
      <c r="CB13" s="26">
        <v>0</v>
      </c>
      <c r="CC13" s="26">
        <v>3</v>
      </c>
      <c r="CD13" s="26">
        <v>4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374</v>
      </c>
      <c r="C14" s="26">
        <v>113</v>
      </c>
      <c r="D14" s="26">
        <v>0</v>
      </c>
      <c r="E14" s="26">
        <v>102</v>
      </c>
      <c r="F14" s="26">
        <v>396</v>
      </c>
      <c r="G14" s="26">
        <v>1</v>
      </c>
      <c r="H14" s="26">
        <v>0</v>
      </c>
      <c r="I14" s="26">
        <v>3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8</v>
      </c>
      <c r="T14" s="26">
        <v>0</v>
      </c>
      <c r="U14" s="26">
        <v>6</v>
      </c>
      <c r="V14" s="26">
        <v>12</v>
      </c>
      <c r="W14" s="26">
        <v>41</v>
      </c>
      <c r="X14" s="26">
        <v>0</v>
      </c>
      <c r="Y14" s="26">
        <v>27</v>
      </c>
      <c r="Z14" s="26">
        <v>195</v>
      </c>
      <c r="AA14" s="26">
        <v>0</v>
      </c>
      <c r="AB14" s="26">
        <v>0</v>
      </c>
      <c r="AC14" s="26">
        <v>0</v>
      </c>
      <c r="AD14" s="26">
        <v>1</v>
      </c>
      <c r="AE14" s="26">
        <v>0</v>
      </c>
      <c r="AF14" s="26">
        <v>0</v>
      </c>
      <c r="AG14" s="26">
        <v>0</v>
      </c>
      <c r="AH14" s="26">
        <v>3</v>
      </c>
      <c r="AI14" s="26">
        <v>0</v>
      </c>
      <c r="AJ14" s="26">
        <v>0</v>
      </c>
      <c r="AK14" s="26">
        <v>0</v>
      </c>
      <c r="AL14" s="26">
        <v>0</v>
      </c>
      <c r="AM14" s="26">
        <v>4</v>
      </c>
      <c r="AN14" s="26">
        <v>0</v>
      </c>
      <c r="AO14" s="26">
        <v>5</v>
      </c>
      <c r="AP14" s="26">
        <v>1</v>
      </c>
      <c r="AQ14" s="26">
        <v>16</v>
      </c>
      <c r="AR14" s="26">
        <v>0</v>
      </c>
      <c r="AS14" s="26">
        <v>26</v>
      </c>
      <c r="AT14" s="26">
        <v>73</v>
      </c>
      <c r="AU14" s="26">
        <v>0</v>
      </c>
      <c r="AV14" s="26">
        <v>0</v>
      </c>
      <c r="AW14" s="26">
        <v>2</v>
      </c>
      <c r="AX14" s="26">
        <v>1</v>
      </c>
      <c r="AY14" s="26">
        <v>0</v>
      </c>
      <c r="AZ14" s="26">
        <v>0</v>
      </c>
      <c r="BA14" s="26">
        <v>0</v>
      </c>
      <c r="BB14" s="26">
        <v>2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3</v>
      </c>
      <c r="BW14" s="26">
        <v>10</v>
      </c>
      <c r="BX14" s="26">
        <v>0</v>
      </c>
      <c r="BY14" s="26">
        <v>8</v>
      </c>
      <c r="BZ14" s="26">
        <v>4</v>
      </c>
      <c r="CA14" s="26">
        <v>33</v>
      </c>
      <c r="CB14" s="26">
        <v>0</v>
      </c>
      <c r="CC14" s="26">
        <v>25</v>
      </c>
      <c r="CD14" s="26">
        <v>100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241</v>
      </c>
      <c r="C18" s="26">
        <v>12</v>
      </c>
      <c r="D18" s="26">
        <v>0</v>
      </c>
      <c r="E18" s="26">
        <v>21</v>
      </c>
      <c r="F18" s="26">
        <v>22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0</v>
      </c>
      <c r="U18" s="26">
        <v>1</v>
      </c>
      <c r="V18" s="26">
        <v>1</v>
      </c>
      <c r="W18" s="26">
        <v>5</v>
      </c>
      <c r="X18" s="26">
        <v>0</v>
      </c>
      <c r="Y18" s="26">
        <v>6</v>
      </c>
      <c r="Z18" s="26">
        <v>11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1</v>
      </c>
      <c r="AR18" s="26">
        <v>0</v>
      </c>
      <c r="AS18" s="26">
        <v>0</v>
      </c>
      <c r="AT18" s="26">
        <v>6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1</v>
      </c>
      <c r="BV18" s="26">
        <v>0</v>
      </c>
      <c r="BW18" s="26">
        <v>0</v>
      </c>
      <c r="BX18" s="26">
        <v>0</v>
      </c>
      <c r="BY18" s="26">
        <v>1</v>
      </c>
      <c r="BZ18" s="26">
        <v>2</v>
      </c>
      <c r="CA18" s="26">
        <v>5</v>
      </c>
      <c r="CB18" s="26">
        <v>0</v>
      </c>
      <c r="CC18" s="26">
        <v>12</v>
      </c>
      <c r="CD18" s="26">
        <v>2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242</v>
      </c>
      <c r="C19" s="26">
        <v>149</v>
      </c>
      <c r="D19" s="26">
        <v>0</v>
      </c>
      <c r="E19" s="26">
        <v>130</v>
      </c>
      <c r="F19" s="26">
        <v>513</v>
      </c>
      <c r="G19" s="26">
        <v>0</v>
      </c>
      <c r="H19" s="26">
        <v>0</v>
      </c>
      <c r="I19" s="26">
        <v>2</v>
      </c>
      <c r="J19" s="26">
        <v>8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7</v>
      </c>
      <c r="T19" s="26">
        <v>0</v>
      </c>
      <c r="U19" s="26">
        <v>2</v>
      </c>
      <c r="V19" s="26">
        <v>7</v>
      </c>
      <c r="W19" s="26">
        <v>42</v>
      </c>
      <c r="X19" s="26">
        <v>0</v>
      </c>
      <c r="Y19" s="26">
        <v>36</v>
      </c>
      <c r="Z19" s="26">
        <v>132</v>
      </c>
      <c r="AA19" s="26">
        <v>0</v>
      </c>
      <c r="AB19" s="26">
        <v>0</v>
      </c>
      <c r="AC19" s="26">
        <v>0</v>
      </c>
      <c r="AD19" s="26">
        <v>1</v>
      </c>
      <c r="AE19" s="26">
        <v>5</v>
      </c>
      <c r="AF19" s="26">
        <v>0</v>
      </c>
      <c r="AG19" s="26">
        <v>2</v>
      </c>
      <c r="AH19" s="26">
        <v>10</v>
      </c>
      <c r="AI19" s="26">
        <v>0</v>
      </c>
      <c r="AJ19" s="26">
        <v>0</v>
      </c>
      <c r="AK19" s="26">
        <v>0</v>
      </c>
      <c r="AL19" s="26">
        <v>0</v>
      </c>
      <c r="AM19" s="26">
        <v>5</v>
      </c>
      <c r="AN19" s="26">
        <v>0</v>
      </c>
      <c r="AO19" s="26">
        <v>3</v>
      </c>
      <c r="AP19" s="26">
        <v>7</v>
      </c>
      <c r="AQ19" s="26">
        <v>41</v>
      </c>
      <c r="AR19" s="26">
        <v>0</v>
      </c>
      <c r="AS19" s="26">
        <v>29</v>
      </c>
      <c r="AT19" s="26">
        <v>147</v>
      </c>
      <c r="AU19" s="26">
        <v>0</v>
      </c>
      <c r="AV19" s="26">
        <v>0</v>
      </c>
      <c r="AW19" s="26">
        <v>1</v>
      </c>
      <c r="AX19" s="26">
        <v>2</v>
      </c>
      <c r="AY19" s="26">
        <v>4</v>
      </c>
      <c r="AZ19" s="26">
        <v>0</v>
      </c>
      <c r="BA19" s="26">
        <v>1</v>
      </c>
      <c r="BB19" s="26">
        <v>7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2</v>
      </c>
      <c r="BT19" s="26">
        <v>0</v>
      </c>
      <c r="BU19" s="26">
        <v>6</v>
      </c>
      <c r="BV19" s="26">
        <v>16</v>
      </c>
      <c r="BW19" s="26">
        <v>2</v>
      </c>
      <c r="BX19" s="26">
        <v>0</v>
      </c>
      <c r="BY19" s="26">
        <v>1</v>
      </c>
      <c r="BZ19" s="26">
        <v>5</v>
      </c>
      <c r="CA19" s="26">
        <v>41</v>
      </c>
      <c r="CB19" s="26">
        <v>0</v>
      </c>
      <c r="CC19" s="26">
        <v>47</v>
      </c>
      <c r="CD19" s="26">
        <v>171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243</v>
      </c>
      <c r="C20" s="26">
        <v>20</v>
      </c>
      <c r="D20" s="26">
        <v>3</v>
      </c>
      <c r="E20" s="26">
        <v>22</v>
      </c>
      <c r="F20" s="26">
        <v>14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2</v>
      </c>
      <c r="U20" s="26">
        <v>5</v>
      </c>
      <c r="V20" s="26">
        <v>0</v>
      </c>
      <c r="W20" s="26">
        <v>5</v>
      </c>
      <c r="X20" s="26">
        <v>0</v>
      </c>
      <c r="Y20" s="26">
        <v>5</v>
      </c>
      <c r="Z20" s="26">
        <v>3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1</v>
      </c>
      <c r="AO20" s="26">
        <v>1</v>
      </c>
      <c r="AP20" s="26">
        <v>0</v>
      </c>
      <c r="AQ20" s="26">
        <v>7</v>
      </c>
      <c r="AR20" s="26">
        <v>0</v>
      </c>
      <c r="AS20" s="26">
        <v>5</v>
      </c>
      <c r="AT20" s="26">
        <v>4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2</v>
      </c>
      <c r="BZ20" s="26">
        <v>0</v>
      </c>
      <c r="CA20" s="26">
        <v>8</v>
      </c>
      <c r="CB20" s="26">
        <v>0</v>
      </c>
      <c r="CC20" s="26">
        <v>4</v>
      </c>
      <c r="CD20" s="26">
        <v>7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1</v>
      </c>
      <c r="F24" s="26">
        <v>3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1</v>
      </c>
      <c r="Z24" s="26">
        <v>1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1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248</v>
      </c>
      <c r="C25" s="26">
        <v>14</v>
      </c>
      <c r="D25" s="26">
        <v>0</v>
      </c>
      <c r="E25" s="26">
        <v>5</v>
      </c>
      <c r="F25" s="26">
        <v>29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1</v>
      </c>
      <c r="W25" s="26">
        <v>7</v>
      </c>
      <c r="X25" s="26">
        <v>0</v>
      </c>
      <c r="Y25" s="26">
        <v>2</v>
      </c>
      <c r="Z25" s="26">
        <v>9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</v>
      </c>
      <c r="AQ25" s="26">
        <v>2</v>
      </c>
      <c r="AR25" s="26">
        <v>0</v>
      </c>
      <c r="AS25" s="26">
        <v>2</v>
      </c>
      <c r="AT25" s="26">
        <v>3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1</v>
      </c>
      <c r="CA25" s="26">
        <v>5</v>
      </c>
      <c r="CB25" s="26">
        <v>0</v>
      </c>
      <c r="CC25" s="26">
        <v>1</v>
      </c>
      <c r="CD25" s="26">
        <v>14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244</v>
      </c>
      <c r="C26" s="26">
        <v>122</v>
      </c>
      <c r="D26" s="26">
        <v>2</v>
      </c>
      <c r="E26" s="26">
        <v>91</v>
      </c>
      <c r="F26" s="26">
        <v>405</v>
      </c>
      <c r="G26" s="26">
        <v>0</v>
      </c>
      <c r="H26" s="26">
        <v>0</v>
      </c>
      <c r="I26" s="26">
        <v>1</v>
      </c>
      <c r="J26" s="26">
        <v>1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3</v>
      </c>
      <c r="T26" s="26">
        <v>2</v>
      </c>
      <c r="U26" s="26">
        <v>7</v>
      </c>
      <c r="V26" s="26">
        <v>5</v>
      </c>
      <c r="W26" s="26">
        <v>40</v>
      </c>
      <c r="X26" s="26">
        <v>0</v>
      </c>
      <c r="Y26" s="26">
        <v>31</v>
      </c>
      <c r="Z26" s="26">
        <v>133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5</v>
      </c>
      <c r="AN26" s="26">
        <v>0</v>
      </c>
      <c r="AO26" s="26">
        <v>0</v>
      </c>
      <c r="AP26" s="26">
        <v>6</v>
      </c>
      <c r="AQ26" s="26">
        <v>24</v>
      </c>
      <c r="AR26" s="26">
        <v>0</v>
      </c>
      <c r="AS26" s="26">
        <v>18</v>
      </c>
      <c r="AT26" s="26">
        <v>56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1</v>
      </c>
      <c r="BT26" s="26">
        <v>0</v>
      </c>
      <c r="BU26" s="26">
        <v>0</v>
      </c>
      <c r="BV26" s="26">
        <v>18</v>
      </c>
      <c r="BW26" s="26">
        <v>4</v>
      </c>
      <c r="BX26" s="26">
        <v>0</v>
      </c>
      <c r="BY26" s="26">
        <v>4</v>
      </c>
      <c r="BZ26" s="26">
        <v>35</v>
      </c>
      <c r="CA26" s="26">
        <v>45</v>
      </c>
      <c r="CB26" s="26">
        <v>0</v>
      </c>
      <c r="CC26" s="26">
        <v>30</v>
      </c>
      <c r="CD26" s="26">
        <v>150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  <row r="28" spans="2:90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9:N27"/>
  <sheetViews>
    <sheetView topLeftCell="B9" zoomScaleNormal="100" workbookViewId="0">
      <selection activeCell="I14" sqref="I14"/>
    </sheetView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7" t="s">
        <v>79</v>
      </c>
      <c r="D9" s="55"/>
      <c r="E9" s="55"/>
      <c r="F9" s="57" t="s">
        <v>80</v>
      </c>
      <c r="G9" s="55"/>
      <c r="H9" s="55"/>
      <c r="I9" s="57" t="s">
        <v>81</v>
      </c>
      <c r="J9" s="55"/>
      <c r="K9" s="55"/>
      <c r="L9" s="57" t="s">
        <v>82</v>
      </c>
      <c r="M9" s="55"/>
      <c r="N9" s="5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195</v>
      </c>
      <c r="C12" s="26">
        <v>4</v>
      </c>
      <c r="D12" s="26">
        <v>3</v>
      </c>
      <c r="E12" s="26">
        <v>11</v>
      </c>
      <c r="F12" s="26">
        <v>2</v>
      </c>
      <c r="G12" s="26">
        <v>0</v>
      </c>
      <c r="H12" s="26">
        <v>6</v>
      </c>
      <c r="I12" s="26">
        <v>2</v>
      </c>
      <c r="J12" s="26">
        <v>3</v>
      </c>
      <c r="K12" s="26">
        <v>5</v>
      </c>
      <c r="L12" s="26">
        <v>0</v>
      </c>
      <c r="M12" s="26">
        <v>0</v>
      </c>
      <c r="N12" s="26">
        <v>0</v>
      </c>
    </row>
    <row r="13" spans="2:14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2</v>
      </c>
      <c r="F13" s="26">
        <v>0</v>
      </c>
      <c r="G13" s="26">
        <v>0</v>
      </c>
      <c r="H13" s="26">
        <v>2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2:14" ht="20.100000000000001" customHeight="1" thickBot="1" x14ac:dyDescent="0.25">
      <c r="B14" s="3" t="s">
        <v>374</v>
      </c>
      <c r="C14" s="26">
        <v>39</v>
      </c>
      <c r="D14" s="26">
        <v>42</v>
      </c>
      <c r="E14" s="26">
        <v>14</v>
      </c>
      <c r="F14" s="26">
        <v>10</v>
      </c>
      <c r="G14" s="26">
        <v>10</v>
      </c>
      <c r="H14" s="26">
        <v>2</v>
      </c>
      <c r="I14" s="26">
        <v>25</v>
      </c>
      <c r="J14" s="26">
        <v>27</v>
      </c>
      <c r="K14" s="26">
        <v>11</v>
      </c>
      <c r="L14" s="26">
        <v>4</v>
      </c>
      <c r="M14" s="26">
        <v>5</v>
      </c>
      <c r="N14" s="26">
        <v>1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241</v>
      </c>
      <c r="C18" s="26">
        <v>13</v>
      </c>
      <c r="D18" s="26">
        <v>14</v>
      </c>
      <c r="E18" s="26">
        <v>6</v>
      </c>
      <c r="F18" s="26">
        <v>0</v>
      </c>
      <c r="G18" s="26">
        <v>0</v>
      </c>
      <c r="H18" s="26">
        <v>0</v>
      </c>
      <c r="I18" s="26">
        <v>6</v>
      </c>
      <c r="J18" s="26">
        <v>6</v>
      </c>
      <c r="K18" s="26">
        <v>3</v>
      </c>
      <c r="L18" s="26">
        <v>7</v>
      </c>
      <c r="M18" s="26">
        <v>8</v>
      </c>
      <c r="N18" s="26">
        <v>3</v>
      </c>
    </row>
    <row r="19" spans="2:14" ht="20.100000000000001" customHeight="1" thickBot="1" x14ac:dyDescent="0.25">
      <c r="B19" s="3" t="s">
        <v>242</v>
      </c>
      <c r="C19" s="26">
        <v>43</v>
      </c>
      <c r="D19" s="26">
        <v>46</v>
      </c>
      <c r="E19" s="26">
        <v>40</v>
      </c>
      <c r="F19" s="26">
        <v>2</v>
      </c>
      <c r="G19" s="26">
        <v>2</v>
      </c>
      <c r="H19" s="26">
        <v>6</v>
      </c>
      <c r="I19" s="26">
        <v>40</v>
      </c>
      <c r="J19" s="26">
        <v>43</v>
      </c>
      <c r="K19" s="26">
        <v>31</v>
      </c>
      <c r="L19" s="26">
        <v>1</v>
      </c>
      <c r="M19" s="26">
        <v>1</v>
      </c>
      <c r="N19" s="26">
        <v>3</v>
      </c>
    </row>
    <row r="20" spans="2:14" ht="20.100000000000001" customHeight="1" thickBot="1" x14ac:dyDescent="0.25">
      <c r="B20" s="3" t="s">
        <v>243</v>
      </c>
      <c r="C20" s="26">
        <v>2</v>
      </c>
      <c r="D20" s="26">
        <v>2</v>
      </c>
      <c r="E20" s="26">
        <v>0</v>
      </c>
      <c r="F20" s="26">
        <v>2</v>
      </c>
      <c r="G20" s="26">
        <v>2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2:14" ht="20.100000000000001" customHeight="1" thickBot="1" x14ac:dyDescent="0.25">
      <c r="B24" s="3" t="s">
        <v>246</v>
      </c>
      <c r="C24" s="26">
        <v>0</v>
      </c>
      <c r="D24" s="26">
        <v>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  <c r="N24" s="26">
        <v>0</v>
      </c>
    </row>
    <row r="25" spans="2:14" ht="20.100000000000001" customHeight="1" thickBot="1" x14ac:dyDescent="0.25">
      <c r="B25" s="4" t="s">
        <v>248</v>
      </c>
      <c r="C25" s="26">
        <v>1</v>
      </c>
      <c r="D25" s="26">
        <v>1</v>
      </c>
      <c r="E25" s="26">
        <v>2</v>
      </c>
      <c r="F25" s="26">
        <v>1</v>
      </c>
      <c r="G25" s="26">
        <v>1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244</v>
      </c>
      <c r="C26" s="26">
        <v>11</v>
      </c>
      <c r="D26" s="26">
        <v>15</v>
      </c>
      <c r="E26" s="26">
        <v>14</v>
      </c>
      <c r="F26" s="26">
        <v>5</v>
      </c>
      <c r="G26" s="26">
        <v>8</v>
      </c>
      <c r="H26" s="26">
        <v>6</v>
      </c>
      <c r="I26" s="26">
        <v>2</v>
      </c>
      <c r="J26" s="26">
        <v>3</v>
      </c>
      <c r="K26" s="26">
        <v>8</v>
      </c>
      <c r="L26" s="26">
        <v>4</v>
      </c>
      <c r="M26" s="26">
        <v>4</v>
      </c>
      <c r="N26" s="26">
        <v>0</v>
      </c>
    </row>
    <row r="27" spans="2:14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7" t="s">
        <v>84</v>
      </c>
      <c r="D9" s="55"/>
      <c r="E9" s="58"/>
      <c r="F9" s="57" t="s">
        <v>85</v>
      </c>
      <c r="G9" s="55"/>
      <c r="H9" s="55"/>
      <c r="I9" s="57" t="s">
        <v>86</v>
      </c>
      <c r="J9" s="55"/>
      <c r="K9" s="55"/>
      <c r="L9" s="57" t="s">
        <v>87</v>
      </c>
      <c r="M9" s="55"/>
      <c r="N9" s="55"/>
      <c r="O9" s="57" t="s">
        <v>88</v>
      </c>
      <c r="P9" s="55"/>
      <c r="Q9" s="55"/>
      <c r="R9" s="57" t="s">
        <v>89</v>
      </c>
      <c r="S9" s="55"/>
      <c r="T9" s="55"/>
      <c r="U9" s="57" t="s">
        <v>90</v>
      </c>
      <c r="V9" s="55"/>
      <c r="W9" s="55"/>
      <c r="X9" s="57" t="s">
        <v>91</v>
      </c>
      <c r="Y9" s="55"/>
      <c r="Z9" s="55"/>
      <c r="AA9" s="57" t="s">
        <v>92</v>
      </c>
      <c r="AB9" s="55"/>
      <c r="AC9" s="55"/>
      <c r="AD9" s="57" t="s">
        <v>93</v>
      </c>
      <c r="AE9" s="55"/>
      <c r="AF9" s="55"/>
      <c r="AG9" s="57" t="s">
        <v>94</v>
      </c>
      <c r="AH9" s="55"/>
      <c r="AI9" s="5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195</v>
      </c>
      <c r="C12" s="26">
        <v>37</v>
      </c>
      <c r="D12" s="26">
        <v>30</v>
      </c>
      <c r="E12" s="26">
        <v>23</v>
      </c>
      <c r="F12" s="26">
        <v>37</v>
      </c>
      <c r="G12" s="26">
        <v>30</v>
      </c>
      <c r="H12" s="26">
        <v>23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7</v>
      </c>
      <c r="X12" s="26">
        <v>0</v>
      </c>
      <c r="Y12" s="26">
        <v>0</v>
      </c>
      <c r="Z12" s="26">
        <v>7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5</v>
      </c>
      <c r="F13" s="26">
        <v>0</v>
      </c>
      <c r="G13" s="26">
        <v>0</v>
      </c>
      <c r="H13" s="26">
        <v>5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374</v>
      </c>
      <c r="C14" s="26">
        <v>71</v>
      </c>
      <c r="D14" s="26">
        <v>55</v>
      </c>
      <c r="E14" s="26">
        <v>36</v>
      </c>
      <c r="F14" s="26">
        <v>71</v>
      </c>
      <c r="G14" s="26">
        <v>55</v>
      </c>
      <c r="H14" s="26">
        <v>36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8</v>
      </c>
      <c r="V14" s="26">
        <v>8</v>
      </c>
      <c r="W14" s="26">
        <v>1</v>
      </c>
      <c r="X14" s="26">
        <v>8</v>
      </c>
      <c r="Y14" s="26">
        <v>8</v>
      </c>
      <c r="Z14" s="26">
        <v>1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242</v>
      </c>
      <c r="C19" s="26">
        <v>61</v>
      </c>
      <c r="D19" s="26">
        <v>44</v>
      </c>
      <c r="E19" s="26">
        <v>36</v>
      </c>
      <c r="F19" s="26">
        <v>61</v>
      </c>
      <c r="G19" s="26">
        <v>44</v>
      </c>
      <c r="H19" s="26">
        <v>36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16</v>
      </c>
      <c r="V19" s="26">
        <v>14</v>
      </c>
      <c r="W19" s="26">
        <v>2</v>
      </c>
      <c r="X19" s="26">
        <v>16</v>
      </c>
      <c r="Y19" s="26">
        <v>14</v>
      </c>
      <c r="Z19" s="26">
        <v>2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243</v>
      </c>
      <c r="C20" s="26">
        <v>6</v>
      </c>
      <c r="D20" s="26">
        <v>6</v>
      </c>
      <c r="E20" s="26">
        <v>0</v>
      </c>
      <c r="F20" s="26">
        <v>6</v>
      </c>
      <c r="G20" s="26">
        <v>6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4</v>
      </c>
      <c r="V20" s="26">
        <v>4</v>
      </c>
      <c r="W20" s="26">
        <v>0</v>
      </c>
      <c r="X20" s="26">
        <v>4</v>
      </c>
      <c r="Y20" s="26">
        <v>4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244</v>
      </c>
      <c r="C26" s="26">
        <v>35</v>
      </c>
      <c r="D26" s="26">
        <v>33</v>
      </c>
      <c r="E26" s="26">
        <v>15</v>
      </c>
      <c r="F26" s="26">
        <v>35</v>
      </c>
      <c r="G26" s="26">
        <v>32</v>
      </c>
      <c r="H26" s="26">
        <v>14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1</v>
      </c>
      <c r="Q26" s="26">
        <v>1</v>
      </c>
      <c r="R26" s="26">
        <v>0</v>
      </c>
      <c r="S26" s="26">
        <v>0</v>
      </c>
      <c r="T26" s="26">
        <v>0</v>
      </c>
      <c r="U26" s="26">
        <v>20</v>
      </c>
      <c r="V26" s="26">
        <v>14</v>
      </c>
      <c r="W26" s="26">
        <v>18</v>
      </c>
      <c r="X26" s="26">
        <v>20</v>
      </c>
      <c r="Y26" s="26">
        <v>13</v>
      </c>
      <c r="Z26" s="26">
        <v>18</v>
      </c>
      <c r="AA26" s="26">
        <v>0</v>
      </c>
      <c r="AB26" s="26">
        <v>0</v>
      </c>
      <c r="AC26" s="26">
        <v>0</v>
      </c>
      <c r="AD26" s="26">
        <v>0</v>
      </c>
      <c r="AE26" s="26">
        <v>1</v>
      </c>
      <c r="AF26" s="26">
        <v>0</v>
      </c>
      <c r="AG26" s="26">
        <v>0</v>
      </c>
      <c r="AH26" s="26">
        <v>0</v>
      </c>
      <c r="AI26" s="26">
        <v>0</v>
      </c>
    </row>
    <row r="27" spans="2:35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7" t="s">
        <v>206</v>
      </c>
      <c r="D9" s="55"/>
      <c r="E9" s="55"/>
      <c r="F9" s="58"/>
      <c r="G9" s="57" t="s">
        <v>207</v>
      </c>
      <c r="H9" s="55"/>
      <c r="I9" s="55"/>
      <c r="J9" s="59"/>
      <c r="K9" s="57" t="s">
        <v>208</v>
      </c>
      <c r="L9" s="55"/>
      <c r="M9" s="55"/>
      <c r="N9" s="59"/>
      <c r="O9" s="57" t="s">
        <v>209</v>
      </c>
      <c r="P9" s="55"/>
      <c r="Q9" s="55"/>
      <c r="R9" s="59"/>
      <c r="S9" s="57" t="s">
        <v>210</v>
      </c>
      <c r="T9" s="55"/>
      <c r="U9" s="55"/>
      <c r="V9" s="55"/>
      <c r="W9" s="55"/>
    </row>
    <row r="10" spans="2:23" ht="28.5" customHeight="1" thickBot="1" x14ac:dyDescent="0.25">
      <c r="C10" s="60" t="s">
        <v>97</v>
      </c>
      <c r="D10" s="63" t="s">
        <v>98</v>
      </c>
      <c r="E10" s="63"/>
      <c r="F10" s="62" t="s">
        <v>99</v>
      </c>
      <c r="G10" s="60" t="s">
        <v>97</v>
      </c>
      <c r="H10" s="63" t="s">
        <v>98</v>
      </c>
      <c r="I10" s="63"/>
      <c r="J10" s="62" t="s">
        <v>99</v>
      </c>
      <c r="K10" s="60" t="s">
        <v>97</v>
      </c>
      <c r="L10" s="63" t="s">
        <v>98</v>
      </c>
      <c r="M10" s="63"/>
      <c r="N10" s="62" t="s">
        <v>99</v>
      </c>
      <c r="O10" s="60" t="s">
        <v>97</v>
      </c>
      <c r="P10" s="63" t="s">
        <v>98</v>
      </c>
      <c r="Q10" s="63"/>
      <c r="R10" s="62" t="s">
        <v>99</v>
      </c>
      <c r="S10" s="60" t="s">
        <v>100</v>
      </c>
      <c r="T10" s="63" t="s">
        <v>101</v>
      </c>
      <c r="U10" s="63"/>
      <c r="V10" s="62" t="s">
        <v>102</v>
      </c>
      <c r="W10" s="60" t="s">
        <v>103</v>
      </c>
    </row>
    <row r="11" spans="2:23" ht="41.25" customHeight="1" thickBot="1" x14ac:dyDescent="0.25">
      <c r="C11" s="61"/>
      <c r="D11" s="27" t="s">
        <v>104</v>
      </c>
      <c r="E11" s="27" t="s">
        <v>105</v>
      </c>
      <c r="F11" s="51"/>
      <c r="G11" s="61"/>
      <c r="H11" s="27" t="s">
        <v>104</v>
      </c>
      <c r="I11" s="27" t="s">
        <v>105</v>
      </c>
      <c r="J11" s="51"/>
      <c r="K11" s="61"/>
      <c r="L11" s="27" t="s">
        <v>104</v>
      </c>
      <c r="M11" s="27" t="s">
        <v>105</v>
      </c>
      <c r="N11" s="51"/>
      <c r="O11" s="61"/>
      <c r="P11" s="27" t="s">
        <v>104</v>
      </c>
      <c r="Q11" s="27" t="s">
        <v>105</v>
      </c>
      <c r="R11" s="51"/>
      <c r="S11" s="61"/>
      <c r="T11" s="27" t="s">
        <v>106</v>
      </c>
      <c r="U11" s="27" t="s">
        <v>107</v>
      </c>
      <c r="V11" s="51"/>
      <c r="W11" s="61"/>
    </row>
    <row r="12" spans="2:23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195</v>
      </c>
      <c r="C13" s="26">
        <v>12</v>
      </c>
      <c r="D13" s="26">
        <v>1</v>
      </c>
      <c r="E13" s="26">
        <v>0</v>
      </c>
      <c r="F13" s="26">
        <v>13</v>
      </c>
      <c r="G13" s="26">
        <v>1</v>
      </c>
      <c r="H13" s="26">
        <v>0</v>
      </c>
      <c r="I13" s="26">
        <v>0</v>
      </c>
      <c r="J13" s="26">
        <v>1</v>
      </c>
      <c r="K13" s="26">
        <v>11</v>
      </c>
      <c r="L13" s="26">
        <v>1</v>
      </c>
      <c r="M13" s="26">
        <v>0</v>
      </c>
      <c r="N13" s="26">
        <v>12</v>
      </c>
      <c r="O13" s="26">
        <v>0</v>
      </c>
      <c r="P13" s="26">
        <v>0</v>
      </c>
      <c r="Q13" s="26">
        <v>0</v>
      </c>
      <c r="R13" s="26">
        <v>0</v>
      </c>
      <c r="S13" s="26">
        <v>20</v>
      </c>
      <c r="T13" s="26">
        <v>0</v>
      </c>
      <c r="U13" s="26">
        <v>6</v>
      </c>
      <c r="V13" s="26">
        <v>2</v>
      </c>
      <c r="W13" s="26">
        <v>28</v>
      </c>
    </row>
    <row r="14" spans="2:23" ht="20.100000000000001" customHeight="1" thickBot="1" x14ac:dyDescent="0.25">
      <c r="B14" s="3" t="s">
        <v>238</v>
      </c>
      <c r="C14" s="26">
        <v>4</v>
      </c>
      <c r="D14" s="26">
        <v>0</v>
      </c>
      <c r="E14" s="26">
        <v>0</v>
      </c>
      <c r="F14" s="26">
        <v>4</v>
      </c>
      <c r="G14" s="26">
        <v>0</v>
      </c>
      <c r="H14" s="26">
        <v>0</v>
      </c>
      <c r="I14" s="26">
        <v>0</v>
      </c>
      <c r="J14" s="26">
        <v>0</v>
      </c>
      <c r="K14" s="26">
        <v>4</v>
      </c>
      <c r="L14" s="26">
        <v>0</v>
      </c>
      <c r="M14" s="26">
        <v>0</v>
      </c>
      <c r="N14" s="26">
        <v>4</v>
      </c>
      <c r="O14" s="26">
        <v>0</v>
      </c>
      <c r="P14" s="26">
        <v>0</v>
      </c>
      <c r="Q14" s="26">
        <v>0</v>
      </c>
      <c r="R14" s="26">
        <v>0</v>
      </c>
      <c r="S14" s="26">
        <v>3</v>
      </c>
      <c r="T14" s="26">
        <v>0</v>
      </c>
      <c r="U14" s="26">
        <v>0</v>
      </c>
      <c r="V14" s="26">
        <v>0</v>
      </c>
      <c r="W14" s="26">
        <v>3</v>
      </c>
    </row>
    <row r="15" spans="2:23" ht="20.100000000000001" customHeight="1" thickBot="1" x14ac:dyDescent="0.25">
      <c r="B15" s="3" t="s">
        <v>374</v>
      </c>
      <c r="C15" s="26">
        <v>37</v>
      </c>
      <c r="D15" s="26">
        <v>5</v>
      </c>
      <c r="E15" s="26">
        <v>7</v>
      </c>
      <c r="F15" s="26">
        <v>49</v>
      </c>
      <c r="G15" s="26">
        <v>23</v>
      </c>
      <c r="H15" s="26">
        <v>2</v>
      </c>
      <c r="I15" s="26">
        <v>2</v>
      </c>
      <c r="J15" s="26">
        <v>27</v>
      </c>
      <c r="K15" s="26">
        <v>14</v>
      </c>
      <c r="L15" s="26">
        <v>3</v>
      </c>
      <c r="M15" s="26">
        <v>5</v>
      </c>
      <c r="N15" s="26">
        <v>22</v>
      </c>
      <c r="O15" s="26">
        <v>0</v>
      </c>
      <c r="P15" s="26">
        <v>0</v>
      </c>
      <c r="Q15" s="26">
        <v>0</v>
      </c>
      <c r="R15" s="26">
        <v>0</v>
      </c>
      <c r="S15" s="26">
        <v>109</v>
      </c>
      <c r="T15" s="26">
        <v>22</v>
      </c>
      <c r="U15" s="26">
        <v>11</v>
      </c>
      <c r="V15" s="26">
        <v>7</v>
      </c>
      <c r="W15" s="26">
        <v>149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241</v>
      </c>
      <c r="C19" s="26">
        <v>13</v>
      </c>
      <c r="D19" s="26">
        <v>0</v>
      </c>
      <c r="E19" s="26">
        <v>0</v>
      </c>
      <c r="F19" s="26">
        <v>13</v>
      </c>
      <c r="G19" s="26">
        <v>10</v>
      </c>
      <c r="H19" s="26">
        <v>0</v>
      </c>
      <c r="I19" s="26">
        <v>0</v>
      </c>
      <c r="J19" s="26">
        <v>10</v>
      </c>
      <c r="K19" s="26">
        <v>3</v>
      </c>
      <c r="L19" s="26">
        <v>0</v>
      </c>
      <c r="M19" s="26">
        <v>0</v>
      </c>
      <c r="N19" s="26">
        <v>3</v>
      </c>
      <c r="O19" s="26">
        <v>0</v>
      </c>
      <c r="P19" s="26">
        <v>0</v>
      </c>
      <c r="Q19" s="26">
        <v>0</v>
      </c>
      <c r="R19" s="26">
        <v>0</v>
      </c>
      <c r="S19" s="26">
        <v>22</v>
      </c>
      <c r="T19" s="26">
        <v>0</v>
      </c>
      <c r="U19" s="26">
        <v>5</v>
      </c>
      <c r="V19" s="26">
        <v>0</v>
      </c>
      <c r="W19" s="26">
        <v>27</v>
      </c>
    </row>
    <row r="20" spans="2:23" ht="20.100000000000001" customHeight="1" thickBot="1" x14ac:dyDescent="0.25">
      <c r="B20" s="3" t="s">
        <v>242</v>
      </c>
      <c r="C20" s="26">
        <v>133</v>
      </c>
      <c r="D20" s="26">
        <v>10</v>
      </c>
      <c r="E20" s="26">
        <v>6</v>
      </c>
      <c r="F20" s="26">
        <v>149</v>
      </c>
      <c r="G20" s="26">
        <v>70</v>
      </c>
      <c r="H20" s="26">
        <v>5</v>
      </c>
      <c r="I20" s="26">
        <v>0</v>
      </c>
      <c r="J20" s="26">
        <v>75</v>
      </c>
      <c r="K20" s="26">
        <v>63</v>
      </c>
      <c r="L20" s="26">
        <v>5</v>
      </c>
      <c r="M20" s="26">
        <v>6</v>
      </c>
      <c r="N20" s="26">
        <v>74</v>
      </c>
      <c r="O20" s="26">
        <v>0</v>
      </c>
      <c r="P20" s="26">
        <v>0</v>
      </c>
      <c r="Q20" s="26">
        <v>0</v>
      </c>
      <c r="R20" s="26">
        <v>0</v>
      </c>
      <c r="S20" s="26">
        <v>99</v>
      </c>
      <c r="T20" s="26">
        <v>13</v>
      </c>
      <c r="U20" s="26">
        <v>16</v>
      </c>
      <c r="V20" s="26">
        <v>9</v>
      </c>
      <c r="W20" s="26">
        <v>137</v>
      </c>
    </row>
    <row r="21" spans="2:23" ht="20.100000000000001" customHeight="1" thickBot="1" x14ac:dyDescent="0.25">
      <c r="B21" s="3" t="s">
        <v>243</v>
      </c>
      <c r="C21" s="26">
        <v>10</v>
      </c>
      <c r="D21" s="26">
        <v>0</v>
      </c>
      <c r="E21" s="26">
        <v>0</v>
      </c>
      <c r="F21" s="26">
        <v>10</v>
      </c>
      <c r="G21" s="26">
        <v>7</v>
      </c>
      <c r="H21" s="26">
        <v>0</v>
      </c>
      <c r="I21" s="26">
        <v>0</v>
      </c>
      <c r="J21" s="26">
        <v>7</v>
      </c>
      <c r="K21" s="26">
        <v>3</v>
      </c>
      <c r="L21" s="26">
        <v>0</v>
      </c>
      <c r="M21" s="26">
        <v>0</v>
      </c>
      <c r="N21" s="26">
        <v>3</v>
      </c>
      <c r="O21" s="26">
        <v>0</v>
      </c>
      <c r="P21" s="26">
        <v>0</v>
      </c>
      <c r="Q21" s="26">
        <v>0</v>
      </c>
      <c r="R21" s="26">
        <v>0</v>
      </c>
      <c r="S21" s="26">
        <v>18</v>
      </c>
      <c r="T21" s="26">
        <v>5</v>
      </c>
      <c r="U21" s="26">
        <v>1</v>
      </c>
      <c r="V21" s="26">
        <v>0</v>
      </c>
      <c r="W21" s="26">
        <v>24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245</v>
      </c>
      <c r="C24" s="26">
        <v>1</v>
      </c>
      <c r="D24" s="26">
        <v>0</v>
      </c>
      <c r="E24" s="26">
        <v>0</v>
      </c>
      <c r="F24" s="26">
        <v>1</v>
      </c>
      <c r="G24" s="26">
        <v>1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0</v>
      </c>
      <c r="U24" s="26">
        <v>0</v>
      </c>
      <c r="V24" s="26">
        <v>0</v>
      </c>
      <c r="W24" s="26">
        <v>1</v>
      </c>
    </row>
    <row r="25" spans="2:23" ht="20.100000000000001" customHeight="1" thickBot="1" x14ac:dyDescent="0.25">
      <c r="B25" s="3" t="s">
        <v>246</v>
      </c>
      <c r="C25" s="26">
        <v>2</v>
      </c>
      <c r="D25" s="26">
        <v>0</v>
      </c>
      <c r="E25" s="26">
        <v>1</v>
      </c>
      <c r="F25" s="26">
        <v>3</v>
      </c>
      <c r="G25" s="26">
        <v>1</v>
      </c>
      <c r="H25" s="26">
        <v>0</v>
      </c>
      <c r="I25" s="26">
        <v>0</v>
      </c>
      <c r="J25" s="26">
        <v>1</v>
      </c>
      <c r="K25" s="26">
        <v>1</v>
      </c>
      <c r="L25" s="26">
        <v>0</v>
      </c>
      <c r="M25" s="26">
        <v>1</v>
      </c>
      <c r="N25" s="26">
        <v>2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0</v>
      </c>
      <c r="U25" s="26">
        <v>0</v>
      </c>
      <c r="V25" s="26">
        <v>0</v>
      </c>
      <c r="W25" s="26">
        <v>1</v>
      </c>
    </row>
    <row r="26" spans="2:23" ht="20.100000000000001" customHeight="1" thickBot="1" x14ac:dyDescent="0.25">
      <c r="B26" s="4" t="s">
        <v>248</v>
      </c>
      <c r="C26" s="26">
        <v>8</v>
      </c>
      <c r="D26" s="26">
        <v>0</v>
      </c>
      <c r="E26" s="26">
        <v>0</v>
      </c>
      <c r="F26" s="26">
        <v>8</v>
      </c>
      <c r="G26" s="26">
        <v>5</v>
      </c>
      <c r="H26" s="26">
        <v>0</v>
      </c>
      <c r="I26" s="26">
        <v>0</v>
      </c>
      <c r="J26" s="26">
        <v>5</v>
      </c>
      <c r="K26" s="26">
        <v>3</v>
      </c>
      <c r="L26" s="26">
        <v>0</v>
      </c>
      <c r="M26" s="26">
        <v>0</v>
      </c>
      <c r="N26" s="26">
        <v>3</v>
      </c>
      <c r="O26" s="26">
        <v>0</v>
      </c>
      <c r="P26" s="26">
        <v>0</v>
      </c>
      <c r="Q26" s="26">
        <v>0</v>
      </c>
      <c r="R26" s="26">
        <v>0</v>
      </c>
      <c r="S26" s="26">
        <v>2</v>
      </c>
      <c r="T26" s="26">
        <v>0</v>
      </c>
      <c r="U26" s="26">
        <v>0</v>
      </c>
      <c r="V26" s="26">
        <v>0</v>
      </c>
      <c r="W26" s="26">
        <v>2</v>
      </c>
    </row>
    <row r="27" spans="2:23" ht="15" thickBot="1" x14ac:dyDescent="0.25">
      <c r="B27" s="5" t="s">
        <v>244</v>
      </c>
      <c r="C27" s="26">
        <v>50</v>
      </c>
      <c r="D27" s="26">
        <v>1</v>
      </c>
      <c r="E27" s="26">
        <v>5</v>
      </c>
      <c r="F27" s="26">
        <v>56</v>
      </c>
      <c r="G27" s="26">
        <v>34</v>
      </c>
      <c r="H27" s="26">
        <v>1</v>
      </c>
      <c r="I27" s="26">
        <v>0</v>
      </c>
      <c r="J27" s="26">
        <v>35</v>
      </c>
      <c r="K27" s="26">
        <v>16</v>
      </c>
      <c r="L27" s="26">
        <v>0</v>
      </c>
      <c r="M27" s="26">
        <v>5</v>
      </c>
      <c r="N27" s="26">
        <v>21</v>
      </c>
      <c r="O27" s="26">
        <v>0</v>
      </c>
      <c r="P27" s="26">
        <v>0</v>
      </c>
      <c r="Q27" s="26">
        <v>0</v>
      </c>
      <c r="R27" s="26">
        <v>0</v>
      </c>
      <c r="S27" s="26">
        <v>52</v>
      </c>
      <c r="T27" s="26">
        <v>8</v>
      </c>
      <c r="U27" s="26">
        <v>15</v>
      </c>
      <c r="V27" s="26">
        <v>5</v>
      </c>
      <c r="W27" s="26">
        <v>80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7" t="s">
        <v>211</v>
      </c>
      <c r="D9" s="55"/>
      <c r="E9" s="55"/>
      <c r="F9" s="55"/>
      <c r="G9" s="59"/>
      <c r="H9" s="57" t="s">
        <v>212</v>
      </c>
      <c r="I9" s="55"/>
      <c r="J9" s="55"/>
      <c r="K9" s="55"/>
      <c r="L9" s="59"/>
      <c r="M9" s="57" t="s">
        <v>34</v>
      </c>
      <c r="N9" s="55"/>
      <c r="O9" s="55"/>
      <c r="P9" s="55"/>
      <c r="Q9" s="59"/>
    </row>
    <row r="10" spans="2:17" ht="41.25" customHeight="1" thickBot="1" x14ac:dyDescent="0.25">
      <c r="C10" s="65" t="s">
        <v>108</v>
      </c>
      <c r="D10" s="65"/>
      <c r="E10" s="65" t="s">
        <v>109</v>
      </c>
      <c r="F10" s="65"/>
      <c r="G10" s="25" t="s">
        <v>34</v>
      </c>
      <c r="H10" s="65" t="s">
        <v>110</v>
      </c>
      <c r="I10" s="65"/>
      <c r="J10" s="64" t="s">
        <v>109</v>
      </c>
      <c r="K10" s="64"/>
      <c r="L10" s="25" t="s">
        <v>34</v>
      </c>
      <c r="M10" s="65" t="s">
        <v>108</v>
      </c>
      <c r="N10" s="65"/>
      <c r="O10" s="64" t="s">
        <v>109</v>
      </c>
      <c r="P10" s="64"/>
      <c r="Q10" s="25" t="s">
        <v>34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1</v>
      </c>
      <c r="D12" s="26">
        <v>1</v>
      </c>
      <c r="E12" s="26">
        <v>30</v>
      </c>
      <c r="F12" s="26">
        <v>10</v>
      </c>
      <c r="G12" s="26">
        <v>42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1</v>
      </c>
      <c r="N12" s="26">
        <v>1</v>
      </c>
      <c r="O12" s="26">
        <v>30</v>
      </c>
      <c r="P12" s="26">
        <v>10</v>
      </c>
      <c r="Q12" s="26">
        <v>42</v>
      </c>
    </row>
    <row r="13" spans="2:17" ht="20.100000000000001" customHeight="1" thickBot="1" x14ac:dyDescent="0.25">
      <c r="B13" s="3" t="s">
        <v>238</v>
      </c>
      <c r="C13" s="26">
        <v>0</v>
      </c>
      <c r="D13" s="26">
        <v>1</v>
      </c>
      <c r="E13" s="26">
        <v>9</v>
      </c>
      <c r="F13" s="26">
        <v>2</v>
      </c>
      <c r="G13" s="26">
        <v>12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6">
        <v>9</v>
      </c>
      <c r="P13" s="26">
        <v>2</v>
      </c>
      <c r="Q13" s="26">
        <v>12</v>
      </c>
    </row>
    <row r="14" spans="2:17" ht="20.100000000000001" customHeight="1" thickBot="1" x14ac:dyDescent="0.25">
      <c r="B14" s="3" t="s">
        <v>374</v>
      </c>
      <c r="C14" s="26">
        <v>1</v>
      </c>
      <c r="D14" s="26">
        <v>5</v>
      </c>
      <c r="E14" s="26">
        <v>43</v>
      </c>
      <c r="F14" s="26">
        <v>132</v>
      </c>
      <c r="G14" s="26">
        <v>181</v>
      </c>
      <c r="H14" s="26">
        <v>0</v>
      </c>
      <c r="I14" s="26">
        <v>0</v>
      </c>
      <c r="J14" s="26">
        <v>0</v>
      </c>
      <c r="K14" s="26">
        <v>1</v>
      </c>
      <c r="L14" s="26">
        <v>1</v>
      </c>
      <c r="M14" s="26">
        <v>1</v>
      </c>
      <c r="N14" s="26">
        <v>5</v>
      </c>
      <c r="O14" s="26">
        <v>43</v>
      </c>
      <c r="P14" s="26">
        <v>133</v>
      </c>
      <c r="Q14" s="26">
        <v>182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3</v>
      </c>
      <c r="F18" s="26">
        <v>14</v>
      </c>
      <c r="G18" s="26">
        <v>17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3</v>
      </c>
      <c r="P18" s="26">
        <v>14</v>
      </c>
      <c r="Q18" s="26">
        <v>17</v>
      </c>
    </row>
    <row r="19" spans="2:17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38</v>
      </c>
      <c r="F19" s="26">
        <v>14</v>
      </c>
      <c r="G19" s="26">
        <v>52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38</v>
      </c>
      <c r="P19" s="26">
        <v>14</v>
      </c>
      <c r="Q19" s="26">
        <v>52</v>
      </c>
    </row>
    <row r="20" spans="2:17" ht="20.100000000000001" customHeight="1" thickBot="1" x14ac:dyDescent="0.25">
      <c r="B20" s="3" t="s">
        <v>243</v>
      </c>
      <c r="C20" s="26">
        <v>0</v>
      </c>
      <c r="D20" s="26">
        <v>1</v>
      </c>
      <c r="E20" s="26">
        <v>5</v>
      </c>
      <c r="F20" s="26">
        <v>9</v>
      </c>
      <c r="G20" s="26">
        <v>15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1</v>
      </c>
      <c r="O20" s="26">
        <v>5</v>
      </c>
      <c r="P20" s="26">
        <v>9</v>
      </c>
      <c r="Q20" s="26">
        <v>15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3</v>
      </c>
      <c r="D25" s="26">
        <v>0</v>
      </c>
      <c r="E25" s="26">
        <v>14</v>
      </c>
      <c r="F25" s="26">
        <v>8</v>
      </c>
      <c r="G25" s="26">
        <v>25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3</v>
      </c>
      <c r="N25" s="26">
        <v>0</v>
      </c>
      <c r="O25" s="26">
        <v>14</v>
      </c>
      <c r="P25" s="26">
        <v>8</v>
      </c>
      <c r="Q25" s="26">
        <v>25</v>
      </c>
    </row>
    <row r="26" spans="2:17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58</v>
      </c>
      <c r="F26" s="26">
        <v>38</v>
      </c>
      <c r="G26" s="26">
        <v>96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58</v>
      </c>
      <c r="P26" s="26">
        <v>38</v>
      </c>
      <c r="Q26" s="26">
        <v>96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5" t="s">
        <v>110</v>
      </c>
      <c r="D9" s="55"/>
      <c r="E9" s="59"/>
      <c r="F9" s="57" t="s">
        <v>109</v>
      </c>
      <c r="G9" s="55"/>
      <c r="H9" s="59"/>
      <c r="I9" s="57" t="s">
        <v>111</v>
      </c>
      <c r="J9" s="55"/>
      <c r="K9" s="59"/>
    </row>
    <row r="10" spans="2:11" ht="42" customHeight="1" thickBot="1" x14ac:dyDescent="0.25">
      <c r="C10" s="7" t="s">
        <v>112</v>
      </c>
      <c r="D10" s="8" t="s">
        <v>113</v>
      </c>
      <c r="E10" s="8" t="s">
        <v>34</v>
      </c>
      <c r="F10" s="8" t="s">
        <v>112</v>
      </c>
      <c r="G10" s="8" t="s">
        <v>113</v>
      </c>
      <c r="H10" s="8" t="s">
        <v>34</v>
      </c>
      <c r="I10" s="8" t="s">
        <v>112</v>
      </c>
      <c r="J10" s="8" t="s">
        <v>113</v>
      </c>
      <c r="K10" s="8" t="s">
        <v>34</v>
      </c>
    </row>
    <row r="11" spans="2:1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  <c r="F14" s="26">
        <v>1</v>
      </c>
      <c r="G14" s="26">
        <v>1</v>
      </c>
      <c r="H14" s="26">
        <v>2</v>
      </c>
      <c r="I14" s="26">
        <v>1</v>
      </c>
      <c r="J14" s="26">
        <v>1</v>
      </c>
      <c r="K14" s="26">
        <v>2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2:11" ht="20.100000000000001" customHeight="1" thickBot="1" x14ac:dyDescent="0.25">
      <c r="B19" s="3" t="s">
        <v>242</v>
      </c>
      <c r="C19" s="26">
        <v>1</v>
      </c>
      <c r="D19" s="26">
        <v>0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  <c r="K19" s="26">
        <v>1</v>
      </c>
    </row>
    <row r="20" spans="2:11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66" t="s">
        <v>114</v>
      </c>
      <c r="D9" s="66"/>
      <c r="E9" s="66"/>
    </row>
    <row r="10" spans="2:5" ht="42.75" customHeight="1" thickBot="1" x14ac:dyDescent="0.25">
      <c r="C10" s="9" t="s">
        <v>110</v>
      </c>
      <c r="D10" s="9" t="s">
        <v>109</v>
      </c>
      <c r="E10" s="9" t="s">
        <v>34</v>
      </c>
    </row>
    <row r="11" spans="2:5" ht="20.100000000000001" customHeight="1" thickBot="1" x14ac:dyDescent="0.25">
      <c r="B11" s="41" t="s">
        <v>239</v>
      </c>
      <c r="C11" s="26"/>
      <c r="D11" s="26"/>
      <c r="E11" s="26"/>
    </row>
    <row r="12" spans="2:5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</row>
    <row r="13" spans="2: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</row>
    <row r="14" spans="2:5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240</v>
      </c>
      <c r="C16" s="26"/>
      <c r="D16" s="26"/>
      <c r="E16" s="26"/>
    </row>
    <row r="17" spans="2:5" ht="20.100000000000001" customHeight="1" thickBot="1" x14ac:dyDescent="0.25">
      <c r="B17" s="40" t="s">
        <v>247</v>
      </c>
      <c r="C17" s="26"/>
      <c r="D17" s="26"/>
      <c r="E17" s="26"/>
    </row>
    <row r="18" spans="2: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</row>
    <row r="19" spans="2:5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</row>
    <row r="20" spans="2: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166</v>
      </c>
      <c r="C22" s="26"/>
      <c r="D22" s="26"/>
      <c r="E22" s="26"/>
    </row>
    <row r="23" spans="2: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</row>
    <row r="24" spans="2: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</row>
    <row r="25" spans="2: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</row>
    <row r="26" spans="2:5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AF29"/>
  <sheetViews>
    <sheetView topLeftCell="AA9" zoomScaleNormal="100" workbookViewId="0">
      <selection activeCell="D18" sqref="D18"/>
    </sheetView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6" t="s">
        <v>167</v>
      </c>
      <c r="D9" s="66"/>
      <c r="E9" s="66"/>
      <c r="F9" s="66"/>
      <c r="G9" s="66"/>
      <c r="H9" s="66" t="s">
        <v>168</v>
      </c>
      <c r="I9" s="66"/>
      <c r="J9" s="66"/>
      <c r="K9" s="66"/>
      <c r="L9" s="66"/>
      <c r="M9" s="66" t="s">
        <v>169</v>
      </c>
      <c r="N9" s="66"/>
      <c r="O9" s="66"/>
      <c r="P9" s="66"/>
      <c r="Q9" s="66"/>
      <c r="R9" s="66" t="s">
        <v>170</v>
      </c>
      <c r="S9" s="66"/>
      <c r="T9" s="66"/>
      <c r="U9" s="66"/>
      <c r="V9" s="66"/>
      <c r="W9" s="66" t="s">
        <v>171</v>
      </c>
      <c r="X9" s="66"/>
      <c r="Y9" s="66"/>
      <c r="Z9" s="66"/>
      <c r="AA9" s="66"/>
      <c r="AB9" s="66" t="s">
        <v>34</v>
      </c>
      <c r="AC9" s="66"/>
      <c r="AD9" s="66"/>
      <c r="AE9" s="66"/>
      <c r="AF9" s="66"/>
    </row>
    <row r="10" spans="2:32" ht="20.100000000000001" customHeight="1" x14ac:dyDescent="0.2">
      <c r="C10" s="67" t="s">
        <v>58</v>
      </c>
      <c r="D10" s="67" t="s">
        <v>172</v>
      </c>
      <c r="E10" s="67"/>
      <c r="F10" s="67"/>
      <c r="G10" s="67" t="s">
        <v>173</v>
      </c>
      <c r="H10" s="67" t="s">
        <v>58</v>
      </c>
      <c r="I10" s="67" t="s">
        <v>172</v>
      </c>
      <c r="J10" s="67"/>
      <c r="K10" s="67"/>
      <c r="L10" s="67" t="s">
        <v>682</v>
      </c>
      <c r="M10" s="67" t="s">
        <v>58</v>
      </c>
      <c r="N10" s="67" t="s">
        <v>172</v>
      </c>
      <c r="O10" s="67"/>
      <c r="P10" s="67"/>
      <c r="Q10" s="67" t="s">
        <v>173</v>
      </c>
      <c r="R10" s="67" t="s">
        <v>58</v>
      </c>
      <c r="S10" s="67" t="s">
        <v>172</v>
      </c>
      <c r="T10" s="67"/>
      <c r="U10" s="67"/>
      <c r="V10" s="67" t="s">
        <v>173</v>
      </c>
      <c r="W10" s="67" t="s">
        <v>58</v>
      </c>
      <c r="X10" s="67" t="s">
        <v>172</v>
      </c>
      <c r="Y10" s="67"/>
      <c r="Z10" s="67"/>
      <c r="AA10" s="67" t="s">
        <v>173</v>
      </c>
      <c r="AB10" s="67" t="s">
        <v>58</v>
      </c>
      <c r="AC10" s="67" t="s">
        <v>172</v>
      </c>
      <c r="AD10" s="67"/>
      <c r="AE10" s="67"/>
      <c r="AF10" s="67" t="s">
        <v>173</v>
      </c>
    </row>
    <row r="11" spans="2:32" ht="20.100000000000001" customHeight="1" thickBot="1" x14ac:dyDescent="0.25">
      <c r="C11" s="68"/>
      <c r="D11" s="21" t="s">
        <v>174</v>
      </c>
      <c r="E11" s="21" t="s">
        <v>175</v>
      </c>
      <c r="F11" s="21" t="s">
        <v>176</v>
      </c>
      <c r="G11" s="68"/>
      <c r="H11" s="68"/>
      <c r="I11" s="21" t="s">
        <v>174</v>
      </c>
      <c r="J11" s="21" t="s">
        <v>175</v>
      </c>
      <c r="K11" s="21" t="s">
        <v>176</v>
      </c>
      <c r="L11" s="68"/>
      <c r="M11" s="68"/>
      <c r="N11" s="21" t="s">
        <v>174</v>
      </c>
      <c r="O11" s="21" t="s">
        <v>175</v>
      </c>
      <c r="P11" s="21" t="s">
        <v>176</v>
      </c>
      <c r="Q11" s="68"/>
      <c r="R11" s="68"/>
      <c r="S11" s="21" t="s">
        <v>174</v>
      </c>
      <c r="T11" s="21" t="s">
        <v>175</v>
      </c>
      <c r="U11" s="21" t="s">
        <v>176</v>
      </c>
      <c r="V11" s="68"/>
      <c r="W11" s="68"/>
      <c r="X11" s="21" t="s">
        <v>174</v>
      </c>
      <c r="Y11" s="21" t="s">
        <v>175</v>
      </c>
      <c r="Z11" s="21" t="s">
        <v>176</v>
      </c>
      <c r="AA11" s="68"/>
      <c r="AB11" s="68"/>
      <c r="AC11" s="21" t="s">
        <v>174</v>
      </c>
      <c r="AD11" s="21" t="s">
        <v>175</v>
      </c>
      <c r="AE11" s="21" t="s">
        <v>176</v>
      </c>
      <c r="AF11" s="68"/>
    </row>
    <row r="12" spans="2:32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195</v>
      </c>
      <c r="C13" s="26">
        <v>35</v>
      </c>
      <c r="D13" s="26">
        <v>0</v>
      </c>
      <c r="E13" s="26">
        <v>24</v>
      </c>
      <c r="F13" s="26">
        <v>11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35</v>
      </c>
      <c r="AC13" s="26">
        <v>0</v>
      </c>
      <c r="AD13" s="26">
        <v>24</v>
      </c>
      <c r="AE13" s="26">
        <v>11</v>
      </c>
      <c r="AF13" s="26">
        <v>1</v>
      </c>
    </row>
    <row r="14" spans="2:32" ht="20.100000000000001" customHeight="1" thickBot="1" x14ac:dyDescent="0.25">
      <c r="B14" s="3" t="s">
        <v>238</v>
      </c>
      <c r="C14" s="26">
        <v>20</v>
      </c>
      <c r="D14" s="26">
        <v>0</v>
      </c>
      <c r="E14" s="26">
        <v>10</v>
      </c>
      <c r="F14" s="26">
        <v>10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4</v>
      </c>
      <c r="N14" s="26">
        <v>0</v>
      </c>
      <c r="O14" s="26">
        <v>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24</v>
      </c>
      <c r="AC14" s="26">
        <v>0</v>
      </c>
      <c r="AD14" s="26">
        <v>14</v>
      </c>
      <c r="AE14" s="26">
        <v>10</v>
      </c>
      <c r="AF14" s="26">
        <v>0</v>
      </c>
    </row>
    <row r="15" spans="2:32" ht="20.100000000000001" customHeight="1" thickBot="1" x14ac:dyDescent="0.25">
      <c r="B15" s="3" t="s">
        <v>374</v>
      </c>
      <c r="C15" s="26">
        <v>322</v>
      </c>
      <c r="D15" s="26">
        <v>0</v>
      </c>
      <c r="E15" s="26">
        <v>281</v>
      </c>
      <c r="F15" s="26">
        <v>41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322</v>
      </c>
      <c r="AC15" s="26">
        <v>0</v>
      </c>
      <c r="AD15" s="26">
        <v>281</v>
      </c>
      <c r="AE15" s="26">
        <v>41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241</v>
      </c>
      <c r="C19" s="26">
        <v>29</v>
      </c>
      <c r="D19" s="26">
        <v>0</v>
      </c>
      <c r="E19" s="26">
        <v>20</v>
      </c>
      <c r="F19" s="26">
        <v>9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  <c r="O19" s="26">
        <v>1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30</v>
      </c>
      <c r="AC19" s="26">
        <v>0</v>
      </c>
      <c r="AD19" s="26">
        <v>21</v>
      </c>
      <c r="AE19" s="26">
        <v>9</v>
      </c>
      <c r="AF19" s="26">
        <v>0</v>
      </c>
    </row>
    <row r="20" spans="2:32" ht="20.100000000000001" customHeight="1" thickBot="1" x14ac:dyDescent="0.25">
      <c r="B20" s="3" t="s">
        <v>242</v>
      </c>
      <c r="C20" s="26">
        <v>111</v>
      </c>
      <c r="D20" s="26">
        <v>0</v>
      </c>
      <c r="E20" s="26">
        <v>101</v>
      </c>
      <c r="F20" s="26">
        <v>10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20</v>
      </c>
      <c r="N20" s="26">
        <v>0</v>
      </c>
      <c r="O20" s="26">
        <v>20</v>
      </c>
      <c r="P20" s="26">
        <v>0</v>
      </c>
      <c r="Q20" s="26">
        <v>0</v>
      </c>
      <c r="R20" s="26">
        <v>54</v>
      </c>
      <c r="S20" s="26">
        <v>0</v>
      </c>
      <c r="T20" s="26">
        <v>54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185</v>
      </c>
      <c r="AC20" s="26">
        <v>0</v>
      </c>
      <c r="AD20" s="26">
        <v>175</v>
      </c>
      <c r="AE20" s="26">
        <v>10</v>
      </c>
      <c r="AF20" s="26">
        <v>0</v>
      </c>
    </row>
    <row r="21" spans="2:32" ht="20.100000000000001" customHeight="1" thickBot="1" x14ac:dyDescent="0.25">
      <c r="B21" s="3" t="s">
        <v>243</v>
      </c>
      <c r="C21" s="26">
        <v>6</v>
      </c>
      <c r="D21" s="26">
        <v>0</v>
      </c>
      <c r="E21" s="26">
        <v>5</v>
      </c>
      <c r="F21" s="26">
        <v>1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6</v>
      </c>
      <c r="AC21" s="26">
        <v>0</v>
      </c>
      <c r="AD21" s="26">
        <v>5</v>
      </c>
      <c r="AE21" s="26">
        <v>1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245</v>
      </c>
      <c r="C24" s="26">
        <v>3</v>
      </c>
      <c r="D24" s="26">
        <v>0</v>
      </c>
      <c r="E24" s="26">
        <v>1</v>
      </c>
      <c r="F24" s="26">
        <v>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3</v>
      </c>
      <c r="AC24" s="26">
        <v>0</v>
      </c>
      <c r="AD24" s="26">
        <v>1</v>
      </c>
      <c r="AE24" s="26">
        <v>2</v>
      </c>
      <c r="AF24" s="26">
        <v>0</v>
      </c>
    </row>
    <row r="25" spans="2:32" ht="20.100000000000001" customHeight="1" thickBot="1" x14ac:dyDescent="0.25">
      <c r="B25" s="3" t="s">
        <v>246</v>
      </c>
      <c r="C25" s="26">
        <v>3</v>
      </c>
      <c r="D25" s="26">
        <v>0</v>
      </c>
      <c r="E25" s="26">
        <v>1</v>
      </c>
      <c r="F25" s="26">
        <v>2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3</v>
      </c>
      <c r="AC25" s="26">
        <v>0</v>
      </c>
      <c r="AD25" s="26">
        <v>1</v>
      </c>
      <c r="AE25" s="26">
        <v>2</v>
      </c>
      <c r="AF25" s="26">
        <v>0</v>
      </c>
    </row>
    <row r="26" spans="2:32" ht="20.100000000000001" customHeight="1" thickBot="1" x14ac:dyDescent="0.25">
      <c r="B26" s="4" t="s">
        <v>248</v>
      </c>
      <c r="C26" s="26">
        <v>36</v>
      </c>
      <c r="D26" s="26">
        <v>0</v>
      </c>
      <c r="E26" s="26">
        <v>26</v>
      </c>
      <c r="F26" s="26">
        <v>10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</v>
      </c>
      <c r="N26" s="26">
        <v>0</v>
      </c>
      <c r="O26" s="26">
        <v>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39</v>
      </c>
      <c r="AC26" s="26">
        <v>0</v>
      </c>
      <c r="AD26" s="26">
        <v>29</v>
      </c>
      <c r="AE26" s="26">
        <v>10</v>
      </c>
      <c r="AF26" s="26">
        <v>0</v>
      </c>
    </row>
    <row r="27" spans="2:32" ht="20.100000000000001" customHeight="1" thickBot="1" x14ac:dyDescent="0.25">
      <c r="B27" s="5" t="s">
        <v>244</v>
      </c>
      <c r="C27" s="49">
        <v>168</v>
      </c>
      <c r="D27" s="49">
        <v>0</v>
      </c>
      <c r="E27" s="49">
        <v>101</v>
      </c>
      <c r="F27" s="49">
        <v>67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37</v>
      </c>
      <c r="N27" s="49">
        <v>0</v>
      </c>
      <c r="O27" s="49">
        <v>35</v>
      </c>
      <c r="P27" s="49">
        <v>2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205</v>
      </c>
      <c r="AC27" s="49">
        <v>0</v>
      </c>
      <c r="AD27" s="49">
        <v>136</v>
      </c>
      <c r="AE27" s="49">
        <v>69</v>
      </c>
      <c r="AF27" s="49">
        <v>0</v>
      </c>
    </row>
    <row r="29" spans="2:32" x14ac:dyDescent="0.2">
      <c r="B29" s="31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6" t="s">
        <v>58</v>
      </c>
      <c r="D9" s="66"/>
      <c r="E9" s="66"/>
      <c r="F9" s="66"/>
      <c r="G9" s="66"/>
      <c r="H9" s="66" t="s">
        <v>172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2" ht="20.100000000000001" customHeight="1" x14ac:dyDescent="0.2">
      <c r="C10" s="66"/>
      <c r="D10" s="66"/>
      <c r="E10" s="66"/>
      <c r="F10" s="66"/>
      <c r="G10" s="66"/>
      <c r="H10" s="66" t="s">
        <v>174</v>
      </c>
      <c r="I10" s="66"/>
      <c r="J10" s="66"/>
      <c r="K10" s="66"/>
      <c r="L10" s="69"/>
      <c r="M10" s="66" t="s">
        <v>175</v>
      </c>
      <c r="N10" s="66"/>
      <c r="O10" s="66"/>
      <c r="P10" s="66"/>
      <c r="Q10" s="69"/>
      <c r="R10" s="66" t="s">
        <v>176</v>
      </c>
      <c r="S10" s="66"/>
      <c r="T10" s="66"/>
      <c r="U10" s="66"/>
      <c r="V10" s="69"/>
    </row>
    <row r="11" spans="2:22" ht="41.25" customHeight="1" x14ac:dyDescent="0.2">
      <c r="C11" s="12" t="s">
        <v>167</v>
      </c>
      <c r="D11" s="12" t="s">
        <v>168</v>
      </c>
      <c r="E11" s="12" t="s">
        <v>177</v>
      </c>
      <c r="F11" s="12" t="s">
        <v>178</v>
      </c>
      <c r="G11" s="12" t="s">
        <v>171</v>
      </c>
      <c r="H11" s="12" t="s">
        <v>167</v>
      </c>
      <c r="I11" s="12" t="s">
        <v>168</v>
      </c>
      <c r="J11" s="12" t="s">
        <v>177</v>
      </c>
      <c r="K11" s="12" t="s">
        <v>178</v>
      </c>
      <c r="L11" s="12" t="s">
        <v>171</v>
      </c>
      <c r="M11" s="12" t="s">
        <v>167</v>
      </c>
      <c r="N11" s="12" t="s">
        <v>168</v>
      </c>
      <c r="O11" s="12" t="s">
        <v>177</v>
      </c>
      <c r="P11" s="12" t="s">
        <v>178</v>
      </c>
      <c r="Q11" s="12" t="s">
        <v>171</v>
      </c>
      <c r="R11" s="12" t="s">
        <v>167</v>
      </c>
      <c r="S11" s="12" t="s">
        <v>168</v>
      </c>
      <c r="T11" s="12" t="s">
        <v>177</v>
      </c>
      <c r="U11" s="12" t="s">
        <v>178</v>
      </c>
      <c r="V11" s="12" t="s">
        <v>171</v>
      </c>
    </row>
    <row r="12" spans="2:22" ht="20.100000000000001" customHeight="1" thickBot="1" x14ac:dyDescent="0.25">
      <c r="B12" s="41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195</v>
      </c>
      <c r="C13" s="13">
        <f>IF('Órdenes según Instancia'!AB13=0,"-",('Órdenes según Instancia'!C13/'Órdenes según Instancia'!AB13))</f>
        <v>1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0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1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0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3">
        <f>IF('Órdenes según Instancia'!AB14=0,"-",('Órdenes según Instancia'!C14/'Órdenes según Instancia'!AB14))</f>
        <v>0.83333333333333337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0.16666666666666666</v>
      </c>
      <c r="F14" s="13">
        <f>IF('Órdenes según Instancia'!AB14=0,"-",('Órdenes según Instancia'!R14/'Órdenes según Instancia'!AB14))</f>
        <v>0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0.7142857142857143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0.2857142857142857</v>
      </c>
      <c r="P14" s="13">
        <f>IF('Órdenes según Instancia'!AD14=0,"-",('Órdenes según Instancia'!T14/'Órdenes según Instancia'!AD14))</f>
        <v>0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1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3">
        <f>IF('Órdenes según Instancia'!AB15=0,"-",('Órdenes según Instancia'!C15/'Órdenes según Instancia'!AB15))</f>
        <v>1</v>
      </c>
      <c r="D15" s="13">
        <f>IF('Órdenes según Instancia'!AB15=0,"-",('Órdenes según Instancia'!H15/'Órdenes según Instancia'!AB15))</f>
        <v>0</v>
      </c>
      <c r="E15" s="13">
        <f>IF('Órdenes según Instancia'!AB15=0,"-",('Órdenes según Instancia'!M15/'Órdenes según Instancia'!AB15))</f>
        <v>0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 t="str">
        <f>IF('Órdenes según Instancia'!AC15=0,"-",('Órdenes según Instancia'!D15/'Órdenes según Instancia'!AC15))</f>
        <v>-</v>
      </c>
      <c r="I15" s="13" t="str">
        <f>IF('Órdenes según Instancia'!AC15=0,"-",('Órdenes según Instancia'!I15/'Órdenes según Instancia'!AC15))</f>
        <v>-</v>
      </c>
      <c r="J15" s="13" t="str">
        <f>IF('Órdenes según Instancia'!AC15=0,"-",('Órdenes según Instancia'!N15/'Órdenes según Instancia'!AC15))</f>
        <v>-</v>
      </c>
      <c r="K15" s="13" t="str">
        <f>IF('Órdenes según Instancia'!AC15=0,"-",('Órdenes según Instancia'!S15/'Órdenes según Instancia'!AC15))</f>
        <v>-</v>
      </c>
      <c r="L15" s="13" t="str">
        <f>IF('Órdenes según Instancia'!AC15=0,"-",('Órdenes según Instancia'!X15/'Órdenes según Instancia'!AC15))</f>
        <v>-</v>
      </c>
      <c r="M15" s="13">
        <f>IF('Órdenes según Instancia'!AD15=0,"-",('Órdenes según Instancia'!E15/'Órdenes según Instancia'!AD15))</f>
        <v>1</v>
      </c>
      <c r="N15" s="13">
        <f>IF('Órdenes según Instancia'!AD15=0,"-",('Órdenes según Instancia'!J15/'Órdenes según Instancia'!AD15))</f>
        <v>0</v>
      </c>
      <c r="O15" s="13">
        <f>IF('Órdenes según Instancia'!AD15=0,"-",('Órdenes según Instancia'!O15/'Órdenes según Instancia'!AD15))</f>
        <v>0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1</v>
      </c>
      <c r="S15" s="13">
        <f>IF('Órdenes según Instancia'!AE15=0,"-",('Órdenes según Instancia'!K15/'Órdenes según Instancia'!AE15))</f>
        <v>0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241</v>
      </c>
      <c r="C19" s="13">
        <f>IF('Órdenes según Instancia'!AB19=0,"-",('Órdenes según Instancia'!C19/'Órdenes según Instancia'!AB19))</f>
        <v>0.96666666666666667</v>
      </c>
      <c r="D19" s="13">
        <f>IF('Órdenes según Instancia'!AB19=0,"-",('Órdenes según Instancia'!H19/'Órdenes según Instancia'!AB19))</f>
        <v>0</v>
      </c>
      <c r="E19" s="13">
        <f>IF('Órdenes según Instancia'!AB19=0,"-",('Órdenes según Instancia'!M19/'Órdenes según Instancia'!AB19))</f>
        <v>3.3333333333333333E-2</v>
      </c>
      <c r="F19" s="13">
        <f>IF('Órdenes según Instancia'!AB19=0,"-",('Órdenes según Instancia'!R19/'Órdenes según Instancia'!AB19))</f>
        <v>0</v>
      </c>
      <c r="G19" s="13">
        <f>IF('Órdenes según Instancia'!AB19=0,"-",('Órdenes según Instancia'!W19/'Órdenes según Instancia'!AB19))</f>
        <v>0</v>
      </c>
      <c r="H19" s="13" t="str">
        <f>IF('Órdenes según Instancia'!AC19=0,"-",('Órdenes según Instancia'!D19/'Órdenes según Instancia'!AC19))</f>
        <v>-</v>
      </c>
      <c r="I19" s="13" t="str">
        <f>IF('Órdenes según Instancia'!AC19=0,"-",('Órdenes según Instancia'!I19/'Órdenes según Instancia'!AC19))</f>
        <v>-</v>
      </c>
      <c r="J19" s="13" t="str">
        <f>IF('Órdenes según Instancia'!AC19=0,"-",('Órdenes según Instancia'!N19/'Órdenes según Instancia'!AC19))</f>
        <v>-</v>
      </c>
      <c r="K19" s="13" t="str">
        <f>IF('Órdenes según Instancia'!AC19=0,"-",('Órdenes según Instancia'!S19/'Órdenes según Instancia'!AC19))</f>
        <v>-</v>
      </c>
      <c r="L19" s="13" t="str">
        <f>IF('Órdenes según Instancia'!AC19=0,"-",('Órdenes según Instancia'!X19/'Órdenes según Instancia'!AC19))</f>
        <v>-</v>
      </c>
      <c r="M19" s="13">
        <f>IF('Órdenes según Instancia'!AD19=0,"-",('Órdenes según Instancia'!E19/'Órdenes según Instancia'!AD19))</f>
        <v>0.95238095238095233</v>
      </c>
      <c r="N19" s="13">
        <f>IF('Órdenes según Instancia'!AD19=0,"-",('Órdenes según Instancia'!J19/'Órdenes según Instancia'!AD19))</f>
        <v>0</v>
      </c>
      <c r="O19" s="13">
        <f>IF('Órdenes según Instancia'!AD19=0,"-",('Órdenes según Instancia'!O19/'Órdenes según Instancia'!AD19))</f>
        <v>4.7619047619047616E-2</v>
      </c>
      <c r="P19" s="13">
        <f>IF('Órdenes según Instancia'!AD19=0,"-",('Órdenes según Instancia'!T19/'Órdenes según Instancia'!AD19))</f>
        <v>0</v>
      </c>
      <c r="Q19" s="13">
        <f>IF('Órdenes según Instancia'!AD19=0,"-",('Órdenes según Instancia'!Y19/'Órdenes según Instancia'!AD19))</f>
        <v>0</v>
      </c>
      <c r="R19" s="13">
        <f>IF('Órdenes según Instancia'!AE19=0,"-",('Órdenes según Instancia'!F19/'Órdenes según Instancia'!AE19))</f>
        <v>1</v>
      </c>
      <c r="S19" s="13">
        <f>IF('Órdenes según Instancia'!AE19=0,"-",('Órdenes según Instancia'!K19/'Órdenes según Instancia'!AE19))</f>
        <v>0</v>
      </c>
      <c r="T19" s="13">
        <f>IF('Órdenes según Instancia'!AE19=0,"-",('Órdenes según Instancia'!P19/'Órdenes según Instancia'!AE19))</f>
        <v>0</v>
      </c>
      <c r="U19" s="13">
        <f>IF('Órdenes según Instancia'!AE19=0,"-",('Órdenes según Instancia'!U19/('Órdenes según Instancia'!AE19)))</f>
        <v>0</v>
      </c>
      <c r="V19" s="13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3">
        <f>IF('Órdenes según Instancia'!AB20=0,"-",('Órdenes según Instancia'!C20/'Órdenes según Instancia'!AB20))</f>
        <v>0.6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0.10810810810810811</v>
      </c>
      <c r="F20" s="13">
        <f>IF('Órdenes según Instancia'!AB20=0,"-",('Órdenes según Instancia'!R20/'Órdenes según Instancia'!AB20))</f>
        <v>0.29189189189189191</v>
      </c>
      <c r="G20" s="13">
        <f>IF('Órdenes según Instancia'!AB20=0,"-",('Órdenes según Instancia'!W20/'Órdenes según Instancia'!AB20))</f>
        <v>0</v>
      </c>
      <c r="H20" s="13" t="str">
        <f>IF('Órdenes según Instancia'!AC20=0,"-",('Órdenes según Instancia'!D20/'Órdenes según Instancia'!AC20))</f>
        <v>-</v>
      </c>
      <c r="I20" s="13" t="str">
        <f>IF('Órdenes según Instancia'!AC20=0,"-",('Órdenes según Instancia'!I20/'Órdenes según Instancia'!AC20))</f>
        <v>-</v>
      </c>
      <c r="J20" s="13" t="str">
        <f>IF('Órdenes según Instancia'!AC20=0,"-",('Órdenes según Instancia'!N20/'Órdenes según Instancia'!AC20))</f>
        <v>-</v>
      </c>
      <c r="K20" s="13" t="str">
        <f>IF('Órdenes según Instancia'!AC20=0,"-",('Órdenes según Instancia'!S20/'Órdenes según Instancia'!AC20))</f>
        <v>-</v>
      </c>
      <c r="L20" s="13" t="str">
        <f>IF('Órdenes según Instancia'!AC20=0,"-",('Órdenes según Instancia'!X20/'Órdenes según Instancia'!AC20))</f>
        <v>-</v>
      </c>
      <c r="M20" s="13">
        <f>IF('Órdenes según Instancia'!AD20=0,"-",('Órdenes según Instancia'!E20/'Órdenes según Instancia'!AD20))</f>
        <v>0.57714285714285718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0.11428571428571428</v>
      </c>
      <c r="P20" s="13">
        <f>IF('Órdenes según Instancia'!AD20=0,"-",('Órdenes según Instancia'!T20/'Órdenes según Instancia'!AD20))</f>
        <v>0.30857142857142855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1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0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3">
        <f>IF('Órdenes según Instancia'!AB21=0,"-",('Órdenes según Instancia'!C21/'Órdenes según Instancia'!AB21))</f>
        <v>1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0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1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0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245</v>
      </c>
      <c r="C24" s="13">
        <f>IF('Órdenes según Instancia'!AB24=0,"-",('Órdenes según Instancia'!C24/'Órdenes según Instancia'!AB24))</f>
        <v>1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 t="str">
        <f>IF('Órdenes según Instancia'!AC24=0,"-",('Órdenes según Instancia'!D24/'Órdenes según Instancia'!AC24))</f>
        <v>-</v>
      </c>
      <c r="I24" s="13" t="str">
        <f>IF('Órdenes según Instancia'!AC24=0,"-",('Órdenes según Instancia'!I24/'Órdenes según Instancia'!AC24))</f>
        <v>-</v>
      </c>
      <c r="J24" s="13" t="str">
        <f>IF('Órdenes según Instancia'!AC24=0,"-",('Órdenes según Instancia'!N24/'Órdenes según Instancia'!AC24))</f>
        <v>-</v>
      </c>
      <c r="K24" s="13" t="str">
        <f>IF('Órdenes según Instancia'!AC24=0,"-",('Órdenes según Instancia'!S24/'Órdenes según Instancia'!AC24))</f>
        <v>-</v>
      </c>
      <c r="L24" s="13" t="str">
        <f>IF('Órdenes según Instancia'!AC24=0,"-",('Órdenes según Instancia'!X24/'Órdenes según Instancia'!AC24))</f>
        <v>-</v>
      </c>
      <c r="M24" s="13">
        <f>IF('Órdenes según Instancia'!AD24=0,"-",('Órdenes según Instancia'!E24/'Órdenes según Instancia'!AD24))</f>
        <v>1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0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>
        <f>IF('Órdenes según Instancia'!AE24=0,"-",('Órdenes según Instancia'!F24/'Órdenes según Instancia'!AE24))</f>
        <v>1</v>
      </c>
      <c r="S24" s="13">
        <f>IF('Órdenes según Instancia'!AE24=0,"-",('Órdenes según Instancia'!K24/'Órdenes según Instancia'!AE24))</f>
        <v>0</v>
      </c>
      <c r="T24" s="13">
        <f>IF('Órdenes según Instancia'!AE24=0,"-",('Órdenes según Instancia'!P24/'Órdenes según Instancia'!AE24))</f>
        <v>0</v>
      </c>
      <c r="U24" s="13">
        <f>IF('Órdenes según Instancia'!AE24=0,"-",('Órdenes según Instancia'!U24/('Órdenes según Instancia'!AE24)))</f>
        <v>0</v>
      </c>
      <c r="V24" s="13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>
        <f>IF('Órdenes según Instancia'!AD25=0,"-",('Órdenes según Instancia'!E25/'Órdenes según Instancia'!AD25))</f>
        <v>1</v>
      </c>
      <c r="N25" s="13">
        <f>IF('Órdenes según Instancia'!AD25=0,"-",('Órdenes según Instancia'!J25/'Órdenes según Instancia'!AD25))</f>
        <v>0</v>
      </c>
      <c r="O25" s="13">
        <f>IF('Órdenes según Instancia'!AD25=0,"-",('Órdenes según Instancia'!O25/'Órdenes según Instancia'!AD25))</f>
        <v>0</v>
      </c>
      <c r="P25" s="13">
        <f>IF('Órdenes según Instancia'!AD25=0,"-",('Órdenes según Instancia'!T25/'Órdenes según Instancia'!AD25))</f>
        <v>0</v>
      </c>
      <c r="Q25" s="13">
        <f>IF('Órdenes según Instancia'!AD25=0,"-",('Órdenes según Instancia'!Y25/'Órdenes según Instancia'!AD25))</f>
        <v>0</v>
      </c>
      <c r="R25" s="13">
        <f>IF('Órdenes según Instancia'!AE25=0,"-",('Órdenes según Instancia'!F25/'Órdenes según Instancia'!AE25))</f>
        <v>1</v>
      </c>
      <c r="S25" s="13">
        <f>IF('Órdenes según Instancia'!AE25=0,"-",('Órdenes según Instancia'!K25/'Órdenes según Instancia'!AE25))</f>
        <v>0</v>
      </c>
      <c r="T25" s="13">
        <f>IF('Órdenes según Instancia'!AE25=0,"-",('Órdenes según Instancia'!P25/'Órdenes según Instancia'!AE25))</f>
        <v>0</v>
      </c>
      <c r="U25" s="13">
        <f>IF('Órdenes según Instancia'!AE25=0,"-",('Órdenes según Instancia'!U25/('Órdenes según Instancia'!AE25)))</f>
        <v>0</v>
      </c>
      <c r="V25" s="13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248</v>
      </c>
      <c r="C26" s="13">
        <f>IF('Órdenes según Instancia'!AB26=0,"-",('Órdenes según Instancia'!C26/'Órdenes según Instancia'!AB26))</f>
        <v>0.92307692307692313</v>
      </c>
      <c r="D26" s="13">
        <f>IF('Órdenes según Instancia'!AB26=0,"-",('Órdenes según Instancia'!H26/'Órdenes según Instancia'!AB26))</f>
        <v>0</v>
      </c>
      <c r="E26" s="13">
        <f>IF('Órdenes según Instancia'!AB26=0,"-",('Órdenes según Instancia'!M26/'Órdenes según Instancia'!AB26))</f>
        <v>7.6923076923076927E-2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 t="str">
        <f>IF('Órdenes según Instancia'!AC26=0,"-",('Órdenes según Instancia'!D26/'Órdenes según Instancia'!AC26))</f>
        <v>-</v>
      </c>
      <c r="I26" s="13" t="str">
        <f>IF('Órdenes según Instancia'!AC26=0,"-",('Órdenes según Instancia'!I26/'Órdenes según Instancia'!AC26))</f>
        <v>-</v>
      </c>
      <c r="J26" s="13" t="str">
        <f>IF('Órdenes según Instancia'!AC26=0,"-",('Órdenes según Instancia'!N26/'Órdenes según Instancia'!AC26))</f>
        <v>-</v>
      </c>
      <c r="K26" s="13" t="str">
        <f>IF('Órdenes según Instancia'!AC26=0,"-",('Órdenes según Instancia'!S26/'Órdenes según Instancia'!AC26))</f>
        <v>-</v>
      </c>
      <c r="L26" s="13" t="str">
        <f>IF('Órdenes según Instancia'!AC26=0,"-",('Órdenes según Instancia'!X26/'Órdenes según Instancia'!AC26))</f>
        <v>-</v>
      </c>
      <c r="M26" s="13">
        <f>IF('Órdenes según Instancia'!AD26=0,"-",('Órdenes según Instancia'!E26/'Órdenes según Instancia'!AD26))</f>
        <v>0.89655172413793105</v>
      </c>
      <c r="N26" s="13">
        <f>IF('Órdenes según Instancia'!AD26=0,"-",('Órdenes según Instancia'!J26/'Órdenes según Instancia'!AD26))</f>
        <v>0</v>
      </c>
      <c r="O26" s="13">
        <f>IF('Órdenes según Instancia'!AD26=0,"-",('Órdenes según Instancia'!O26/'Órdenes según Instancia'!AD26))</f>
        <v>0.10344827586206896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3">
        <f>IF('Órdenes según Instancia'!AB27=0,"-",('Órdenes según Instancia'!C27/'Órdenes según Instancia'!AB27))</f>
        <v>0.81951219512195117</v>
      </c>
      <c r="D27" s="13">
        <f>IF('Órdenes según Instancia'!AB27=0,"-",('Órdenes según Instancia'!H27/'Órdenes según Instancia'!AB27))</f>
        <v>0</v>
      </c>
      <c r="E27" s="13">
        <f>IF('Órdenes según Instancia'!AB27=0,"-",('Órdenes según Instancia'!M27/'Órdenes según Instancia'!AB27))</f>
        <v>0.18048780487804877</v>
      </c>
      <c r="F27" s="13">
        <f>IF('Órdenes según Instancia'!AB27=0,"-",('Órdenes según Instancia'!R27/'Órdenes según Instancia'!AB27))</f>
        <v>0</v>
      </c>
      <c r="G27" s="13">
        <f>IF('Órdenes según Instancia'!AB27=0,"-",('Órdenes según Instancia'!W27/'Órdenes según Instancia'!AB27))</f>
        <v>0</v>
      </c>
      <c r="H27" s="13" t="str">
        <f>IF('Órdenes según Instancia'!AC27=0,"-",('Órdenes según Instancia'!D27/'Órdenes según Instancia'!AC27))</f>
        <v>-</v>
      </c>
      <c r="I27" s="13" t="str">
        <f>IF('Órdenes según Instancia'!AC27=0,"-",('Órdenes según Instancia'!I27/'Órdenes según Instancia'!AC27))</f>
        <v>-</v>
      </c>
      <c r="J27" s="13" t="str">
        <f>IF('Órdenes según Instancia'!AC27=0,"-",('Órdenes según Instancia'!N27/'Órdenes según Instancia'!AC27))</f>
        <v>-</v>
      </c>
      <c r="K27" s="13" t="str">
        <f>IF('Órdenes según Instancia'!AC27=0,"-",('Órdenes según Instancia'!S27/'Órdenes según Instancia'!AC27))</f>
        <v>-</v>
      </c>
      <c r="L27" s="13" t="str">
        <f>IF('Órdenes según Instancia'!AC27=0,"-",('Órdenes según Instancia'!X27/'Órdenes según Instancia'!AC27))</f>
        <v>-</v>
      </c>
      <c r="M27" s="13">
        <f>IF('Órdenes según Instancia'!AD27=0,"-",('Órdenes según Instancia'!E27/'Órdenes según Instancia'!AD27))</f>
        <v>0.74264705882352944</v>
      </c>
      <c r="N27" s="13">
        <f>IF('Órdenes según Instancia'!AD27=0,"-",('Órdenes según Instancia'!J27/'Órdenes según Instancia'!AD27))</f>
        <v>0</v>
      </c>
      <c r="O27" s="13">
        <f>IF('Órdenes según Instancia'!AD27=0,"-",('Órdenes según Instancia'!O27/'Órdenes según Instancia'!AD27))</f>
        <v>0.25735294117647056</v>
      </c>
      <c r="P27" s="13">
        <f>IF('Órdenes según Instancia'!AD27=0,"-",('Órdenes según Instancia'!T27/'Órdenes según Instancia'!AD27))</f>
        <v>0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0.97101449275362317</v>
      </c>
      <c r="S27" s="13">
        <f>IF('Órdenes según Instancia'!AE27=0,"-",('Órdenes según Instancia'!K27/'Órdenes según Instancia'!AE27))</f>
        <v>0</v>
      </c>
      <c r="T27" s="13">
        <f>IF('Órdenes según Instancia'!AE27=0,"-",('Órdenes según Instancia'!P27/'Órdenes según Instancia'!AE27))</f>
        <v>2.8985507246376812E-2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6" t="s">
        <v>196</v>
      </c>
      <c r="D10" s="66"/>
      <c r="E10" s="66" t="s">
        <v>179</v>
      </c>
      <c r="F10" s="66"/>
      <c r="G10" s="66" t="s">
        <v>180</v>
      </c>
      <c r="H10" s="66"/>
      <c r="I10" s="66" t="s">
        <v>197</v>
      </c>
      <c r="J10" s="66"/>
      <c r="K10" s="66" t="s">
        <v>198</v>
      </c>
      <c r="L10" s="66"/>
      <c r="M10" s="66" t="s">
        <v>181</v>
      </c>
      <c r="N10" s="66"/>
      <c r="O10" s="66" t="s">
        <v>182</v>
      </c>
      <c r="P10" s="66"/>
      <c r="Q10" s="66" t="s">
        <v>183</v>
      </c>
      <c r="R10" s="66"/>
      <c r="S10" s="66" t="s">
        <v>199</v>
      </c>
      <c r="T10" s="66"/>
      <c r="U10" s="66" t="s">
        <v>184</v>
      </c>
      <c r="V10" s="66"/>
      <c r="W10" s="66" t="s">
        <v>200</v>
      </c>
      <c r="X10" s="66"/>
      <c r="Y10" s="66" t="s">
        <v>201</v>
      </c>
      <c r="Z10" s="66"/>
      <c r="AA10" s="66" t="s">
        <v>202</v>
      </c>
      <c r="AB10" s="66"/>
      <c r="AC10" s="66" t="s">
        <v>203</v>
      </c>
      <c r="AD10" s="66"/>
      <c r="AE10" s="66" t="s">
        <v>204</v>
      </c>
      <c r="AF10" s="66"/>
      <c r="AG10" s="66" t="s">
        <v>185</v>
      </c>
      <c r="AH10" s="66"/>
      <c r="AI10" s="66" t="s">
        <v>186</v>
      </c>
      <c r="AJ10" s="66"/>
    </row>
    <row r="11" spans="2:36" ht="41.25" customHeight="1" thickBot="1" x14ac:dyDescent="0.25">
      <c r="C11" s="22" t="s">
        <v>187</v>
      </c>
      <c r="D11" s="22" t="s">
        <v>188</v>
      </c>
      <c r="E11" s="22" t="s">
        <v>187</v>
      </c>
      <c r="F11" s="22" t="s">
        <v>188</v>
      </c>
      <c r="G11" s="22" t="s">
        <v>187</v>
      </c>
      <c r="H11" s="22" t="s">
        <v>188</v>
      </c>
      <c r="I11" s="22" t="s">
        <v>187</v>
      </c>
      <c r="J11" s="22" t="s">
        <v>188</v>
      </c>
      <c r="K11" s="22" t="s">
        <v>187</v>
      </c>
      <c r="L11" s="22" t="s">
        <v>188</v>
      </c>
      <c r="M11" s="22" t="s">
        <v>187</v>
      </c>
      <c r="N11" s="22" t="s">
        <v>188</v>
      </c>
      <c r="O11" s="22" t="s">
        <v>187</v>
      </c>
      <c r="P11" s="22" t="s">
        <v>188</v>
      </c>
      <c r="Q11" s="22" t="s">
        <v>187</v>
      </c>
      <c r="R11" s="22" t="s">
        <v>188</v>
      </c>
      <c r="S11" s="22" t="s">
        <v>187</v>
      </c>
      <c r="T11" s="22" t="s">
        <v>188</v>
      </c>
      <c r="U11" s="22" t="s">
        <v>187</v>
      </c>
      <c r="V11" s="22" t="s">
        <v>188</v>
      </c>
      <c r="W11" s="22" t="s">
        <v>187</v>
      </c>
      <c r="X11" s="22" t="s">
        <v>188</v>
      </c>
      <c r="Y11" s="22" t="s">
        <v>187</v>
      </c>
      <c r="Z11" s="22" t="s">
        <v>188</v>
      </c>
      <c r="AA11" s="22" t="s">
        <v>187</v>
      </c>
      <c r="AB11" s="22" t="s">
        <v>188</v>
      </c>
      <c r="AC11" s="22" t="s">
        <v>187</v>
      </c>
      <c r="AD11" s="22" t="s">
        <v>188</v>
      </c>
      <c r="AE11" s="22" t="s">
        <v>187</v>
      </c>
      <c r="AF11" s="22" t="s">
        <v>188</v>
      </c>
      <c r="AG11" s="22" t="s">
        <v>187</v>
      </c>
      <c r="AH11" s="22" t="s">
        <v>188</v>
      </c>
      <c r="AI11" s="22" t="s">
        <v>187</v>
      </c>
      <c r="AJ11" s="22" t="s">
        <v>188</v>
      </c>
    </row>
    <row r="12" spans="2:36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195</v>
      </c>
      <c r="C13" s="26">
        <v>0</v>
      </c>
      <c r="D13" s="26">
        <v>0</v>
      </c>
      <c r="E13" s="26">
        <v>3</v>
      </c>
      <c r="F13" s="26">
        <v>0</v>
      </c>
      <c r="G13" s="26">
        <v>12</v>
      </c>
      <c r="H13" s="26">
        <v>11</v>
      </c>
      <c r="I13" s="26">
        <v>12</v>
      </c>
      <c r="J13" s="26">
        <v>11</v>
      </c>
      <c r="K13" s="26">
        <v>9</v>
      </c>
      <c r="L13" s="26">
        <v>11</v>
      </c>
      <c r="M13" s="26">
        <v>0</v>
      </c>
      <c r="N13" s="26">
        <v>0</v>
      </c>
      <c r="O13" s="26">
        <v>0</v>
      </c>
      <c r="P13" s="26">
        <v>0</v>
      </c>
      <c r="Q13" s="26">
        <v>36</v>
      </c>
      <c r="R13" s="26">
        <v>33</v>
      </c>
      <c r="S13" s="26">
        <v>4</v>
      </c>
      <c r="T13" s="26">
        <v>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4</v>
      </c>
      <c r="AD13" s="26">
        <v>5</v>
      </c>
      <c r="AE13" s="26">
        <v>0</v>
      </c>
      <c r="AF13" s="26">
        <v>0</v>
      </c>
      <c r="AG13" s="26">
        <v>4</v>
      </c>
      <c r="AH13" s="26">
        <v>5</v>
      </c>
      <c r="AI13" s="26">
        <v>12</v>
      </c>
      <c r="AJ13" s="26">
        <v>15</v>
      </c>
    </row>
    <row r="14" spans="2:36" ht="20.100000000000001" customHeight="1" thickBot="1" x14ac:dyDescent="0.25">
      <c r="B14" s="3" t="s">
        <v>238</v>
      </c>
      <c r="C14" s="26">
        <v>0</v>
      </c>
      <c r="D14" s="26">
        <v>0</v>
      </c>
      <c r="E14" s="26">
        <v>3</v>
      </c>
      <c r="F14" s="26">
        <v>0</v>
      </c>
      <c r="G14" s="26">
        <v>14</v>
      </c>
      <c r="H14" s="26">
        <v>0</v>
      </c>
      <c r="I14" s="26">
        <v>14</v>
      </c>
      <c r="J14" s="26">
        <v>0</v>
      </c>
      <c r="K14" s="26">
        <v>7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38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</row>
    <row r="15" spans="2:36" ht="20.100000000000001" customHeight="1" thickBot="1" x14ac:dyDescent="0.25">
      <c r="B15" s="3" t="s">
        <v>374</v>
      </c>
      <c r="C15" s="26">
        <v>2</v>
      </c>
      <c r="D15" s="26">
        <v>20</v>
      </c>
      <c r="E15" s="26">
        <v>0</v>
      </c>
      <c r="F15" s="26">
        <v>0</v>
      </c>
      <c r="G15" s="26">
        <v>84</v>
      </c>
      <c r="H15" s="26">
        <v>95</v>
      </c>
      <c r="I15" s="26">
        <v>142</v>
      </c>
      <c r="J15" s="26">
        <v>104</v>
      </c>
      <c r="K15" s="26">
        <v>71</v>
      </c>
      <c r="L15" s="26">
        <v>0</v>
      </c>
      <c r="M15" s="26">
        <v>0</v>
      </c>
      <c r="N15" s="26">
        <v>55</v>
      </c>
      <c r="O15" s="26">
        <v>10</v>
      </c>
      <c r="P15" s="26">
        <v>56</v>
      </c>
      <c r="Q15" s="26">
        <v>309</v>
      </c>
      <c r="R15" s="26">
        <v>330</v>
      </c>
      <c r="S15" s="26">
        <v>15</v>
      </c>
      <c r="T15" s="26">
        <v>0</v>
      </c>
      <c r="U15" s="26">
        <v>2</v>
      </c>
      <c r="V15" s="26">
        <v>0</v>
      </c>
      <c r="W15" s="26">
        <v>11</v>
      </c>
      <c r="X15" s="26">
        <v>3</v>
      </c>
      <c r="Y15" s="26">
        <v>3</v>
      </c>
      <c r="Z15" s="26">
        <v>0</v>
      </c>
      <c r="AA15" s="26">
        <v>10</v>
      </c>
      <c r="AB15" s="26">
        <v>7</v>
      </c>
      <c r="AC15" s="26">
        <v>29</v>
      </c>
      <c r="AD15" s="26">
        <v>8</v>
      </c>
      <c r="AE15" s="26">
        <v>0</v>
      </c>
      <c r="AF15" s="26">
        <v>0</v>
      </c>
      <c r="AG15" s="26">
        <v>16</v>
      </c>
      <c r="AH15" s="26">
        <v>12</v>
      </c>
      <c r="AI15" s="26">
        <v>86</v>
      </c>
      <c r="AJ15" s="26">
        <v>30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241</v>
      </c>
      <c r="C19" s="26">
        <v>0</v>
      </c>
      <c r="D19" s="26">
        <v>0</v>
      </c>
      <c r="E19" s="26">
        <v>0</v>
      </c>
      <c r="F19" s="26">
        <v>0</v>
      </c>
      <c r="G19" s="26">
        <v>11</v>
      </c>
      <c r="H19" s="26">
        <v>0</v>
      </c>
      <c r="I19" s="26">
        <v>11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22</v>
      </c>
      <c r="R19" s="26">
        <v>0</v>
      </c>
      <c r="S19" s="26">
        <v>0</v>
      </c>
      <c r="T19" s="26">
        <v>4</v>
      </c>
      <c r="U19" s="26">
        <v>0</v>
      </c>
      <c r="V19" s="26">
        <v>0</v>
      </c>
      <c r="W19" s="26">
        <v>2</v>
      </c>
      <c r="X19" s="26">
        <v>1</v>
      </c>
      <c r="Y19" s="26">
        <v>0</v>
      </c>
      <c r="Z19" s="26">
        <v>0</v>
      </c>
      <c r="AA19" s="26">
        <v>0</v>
      </c>
      <c r="AB19" s="26">
        <v>0</v>
      </c>
      <c r="AC19" s="26">
        <v>3</v>
      </c>
      <c r="AD19" s="26">
        <v>6</v>
      </c>
      <c r="AE19" s="26">
        <v>0</v>
      </c>
      <c r="AF19" s="26">
        <v>0</v>
      </c>
      <c r="AG19" s="26">
        <v>3</v>
      </c>
      <c r="AH19" s="26">
        <v>6</v>
      </c>
      <c r="AI19" s="26">
        <v>8</v>
      </c>
      <c r="AJ19" s="26">
        <v>17</v>
      </c>
    </row>
    <row r="20" spans="2:36" ht="20.100000000000001" customHeight="1" thickBot="1" x14ac:dyDescent="0.25">
      <c r="B20" s="3" t="s">
        <v>242</v>
      </c>
      <c r="C20" s="26">
        <v>0</v>
      </c>
      <c r="D20" s="26">
        <v>0</v>
      </c>
      <c r="E20" s="26">
        <v>0</v>
      </c>
      <c r="F20" s="26">
        <v>0</v>
      </c>
      <c r="G20" s="26">
        <v>90</v>
      </c>
      <c r="H20" s="26">
        <v>36</v>
      </c>
      <c r="I20" s="26">
        <v>58</v>
      </c>
      <c r="J20" s="26">
        <v>36</v>
      </c>
      <c r="K20" s="26">
        <v>32</v>
      </c>
      <c r="L20" s="26">
        <v>4</v>
      </c>
      <c r="M20" s="26">
        <v>22</v>
      </c>
      <c r="N20" s="26">
        <v>0</v>
      </c>
      <c r="O20" s="26">
        <v>0</v>
      </c>
      <c r="P20" s="26">
        <v>0</v>
      </c>
      <c r="Q20" s="26">
        <v>202</v>
      </c>
      <c r="R20" s="26">
        <v>76</v>
      </c>
      <c r="S20" s="26">
        <v>13</v>
      </c>
      <c r="T20" s="26">
        <v>0</v>
      </c>
      <c r="U20" s="26">
        <v>1</v>
      </c>
      <c r="V20" s="26">
        <v>0</v>
      </c>
      <c r="W20" s="26">
        <v>37</v>
      </c>
      <c r="X20" s="26">
        <v>4</v>
      </c>
      <c r="Y20" s="26">
        <v>2</v>
      </c>
      <c r="Z20" s="26">
        <v>0</v>
      </c>
      <c r="AA20" s="26">
        <v>47</v>
      </c>
      <c r="AB20" s="26">
        <v>4</v>
      </c>
      <c r="AC20" s="26">
        <v>41</v>
      </c>
      <c r="AD20" s="26">
        <v>5</v>
      </c>
      <c r="AE20" s="26">
        <v>4</v>
      </c>
      <c r="AF20" s="26">
        <v>4</v>
      </c>
      <c r="AG20" s="26">
        <v>4</v>
      </c>
      <c r="AH20" s="26">
        <v>0</v>
      </c>
      <c r="AI20" s="26">
        <v>149</v>
      </c>
      <c r="AJ20" s="26">
        <v>17</v>
      </c>
    </row>
    <row r="21" spans="2:36" ht="20.100000000000001" customHeight="1" thickBot="1" x14ac:dyDescent="0.25">
      <c r="B21" s="3" t="s">
        <v>243</v>
      </c>
      <c r="C21" s="26">
        <v>0</v>
      </c>
      <c r="D21" s="26">
        <v>0</v>
      </c>
      <c r="E21" s="26">
        <v>0</v>
      </c>
      <c r="F21" s="26">
        <v>0</v>
      </c>
      <c r="G21" s="26">
        <v>5</v>
      </c>
      <c r="H21" s="26">
        <v>0</v>
      </c>
      <c r="I21" s="26">
        <v>5</v>
      </c>
      <c r="J21" s="26">
        <v>0</v>
      </c>
      <c r="K21" s="26">
        <v>5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15</v>
      </c>
      <c r="R21" s="26">
        <v>0</v>
      </c>
      <c r="S21" s="26">
        <v>3</v>
      </c>
      <c r="T21" s="26">
        <v>0</v>
      </c>
      <c r="U21" s="26">
        <v>0</v>
      </c>
      <c r="V21" s="26">
        <v>0</v>
      </c>
      <c r="W21" s="26">
        <v>1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3</v>
      </c>
      <c r="AD21" s="26">
        <v>0</v>
      </c>
      <c r="AE21" s="26">
        <v>0</v>
      </c>
      <c r="AF21" s="26">
        <v>0</v>
      </c>
      <c r="AG21" s="26">
        <v>3</v>
      </c>
      <c r="AH21" s="26">
        <v>0</v>
      </c>
      <c r="AI21" s="26">
        <v>10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1</v>
      </c>
      <c r="P24" s="26">
        <v>0</v>
      </c>
      <c r="Q24" s="26">
        <v>3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</row>
    <row r="25" spans="2:36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</row>
    <row r="26" spans="2:36" ht="20.100000000000001" customHeight="1" thickBot="1" x14ac:dyDescent="0.25">
      <c r="B26" s="4" t="s">
        <v>248</v>
      </c>
      <c r="C26" s="26">
        <v>3</v>
      </c>
      <c r="D26" s="26">
        <v>0</v>
      </c>
      <c r="E26" s="26">
        <v>0</v>
      </c>
      <c r="F26" s="26">
        <v>0</v>
      </c>
      <c r="G26" s="26">
        <v>27</v>
      </c>
      <c r="H26" s="26">
        <v>0</v>
      </c>
      <c r="I26" s="26">
        <v>27</v>
      </c>
      <c r="J26" s="26">
        <v>0</v>
      </c>
      <c r="K26" s="26">
        <v>0</v>
      </c>
      <c r="L26" s="26">
        <v>0</v>
      </c>
      <c r="M26" s="26">
        <v>6</v>
      </c>
      <c r="N26" s="26">
        <v>0</v>
      </c>
      <c r="O26" s="26">
        <v>5</v>
      </c>
      <c r="P26" s="26">
        <v>0</v>
      </c>
      <c r="Q26" s="26">
        <v>68</v>
      </c>
      <c r="R26" s="26">
        <v>0</v>
      </c>
      <c r="S26" s="26">
        <v>2</v>
      </c>
      <c r="T26" s="26">
        <v>0</v>
      </c>
      <c r="U26" s="26">
        <v>0</v>
      </c>
      <c r="V26" s="26">
        <v>0</v>
      </c>
      <c r="W26" s="26">
        <v>8</v>
      </c>
      <c r="X26" s="26">
        <v>0</v>
      </c>
      <c r="Y26" s="26">
        <v>0</v>
      </c>
      <c r="Z26" s="26">
        <v>0</v>
      </c>
      <c r="AA26" s="26">
        <v>7</v>
      </c>
      <c r="AB26" s="26">
        <v>0</v>
      </c>
      <c r="AC26" s="26">
        <v>9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26</v>
      </c>
      <c r="AJ26" s="26">
        <v>0</v>
      </c>
    </row>
    <row r="27" spans="2:36" ht="20.100000000000001" customHeight="1" thickBot="1" x14ac:dyDescent="0.25">
      <c r="B27" s="5" t="s">
        <v>244</v>
      </c>
      <c r="C27" s="49">
        <v>6</v>
      </c>
      <c r="D27" s="49">
        <v>0</v>
      </c>
      <c r="E27" s="49">
        <v>10</v>
      </c>
      <c r="F27" s="49">
        <v>0</v>
      </c>
      <c r="G27" s="49">
        <v>82</v>
      </c>
      <c r="H27" s="49">
        <v>35</v>
      </c>
      <c r="I27" s="49">
        <v>82</v>
      </c>
      <c r="J27" s="49">
        <v>35</v>
      </c>
      <c r="K27" s="49">
        <v>0</v>
      </c>
      <c r="L27" s="49">
        <v>0</v>
      </c>
      <c r="M27" s="49">
        <v>18</v>
      </c>
      <c r="N27" s="49">
        <v>0</v>
      </c>
      <c r="O27" s="49">
        <v>26</v>
      </c>
      <c r="P27" s="49">
        <v>0</v>
      </c>
      <c r="Q27" s="49">
        <v>224</v>
      </c>
      <c r="R27" s="49">
        <v>70</v>
      </c>
      <c r="S27" s="49">
        <v>8</v>
      </c>
      <c r="T27" s="49">
        <v>0</v>
      </c>
      <c r="U27" s="49">
        <v>0</v>
      </c>
      <c r="V27" s="49">
        <v>15</v>
      </c>
      <c r="W27" s="49">
        <v>10</v>
      </c>
      <c r="X27" s="49">
        <v>15</v>
      </c>
      <c r="Y27" s="49">
        <v>0</v>
      </c>
      <c r="Z27" s="49">
        <v>15</v>
      </c>
      <c r="AA27" s="49">
        <v>5</v>
      </c>
      <c r="AB27" s="49">
        <v>0</v>
      </c>
      <c r="AC27" s="49">
        <v>38</v>
      </c>
      <c r="AD27" s="49">
        <v>0</v>
      </c>
      <c r="AE27" s="49">
        <v>0</v>
      </c>
      <c r="AF27" s="49">
        <v>0</v>
      </c>
      <c r="AG27" s="49">
        <v>3</v>
      </c>
      <c r="AH27" s="49">
        <v>0</v>
      </c>
      <c r="AI27" s="49">
        <v>64</v>
      </c>
      <c r="AJ27" s="49">
        <v>45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70" t="s">
        <v>222</v>
      </c>
      <c r="D10" s="71"/>
      <c r="E10" s="71"/>
      <c r="F10" s="71"/>
      <c r="G10" s="71"/>
      <c r="H10" s="71"/>
      <c r="I10" s="71"/>
      <c r="J10" s="71"/>
    </row>
    <row r="11" spans="2:10" ht="85.5" customHeight="1" thickBot="1" x14ac:dyDescent="0.25">
      <c r="C11" s="35" t="s">
        <v>189</v>
      </c>
      <c r="D11" s="36" t="s">
        <v>190</v>
      </c>
      <c r="E11" s="36" t="s">
        <v>191</v>
      </c>
      <c r="F11" s="36" t="s">
        <v>192</v>
      </c>
      <c r="G11" s="36" t="s">
        <v>193</v>
      </c>
      <c r="H11" s="35" t="s">
        <v>234</v>
      </c>
      <c r="I11" s="36" t="s">
        <v>194</v>
      </c>
      <c r="J11" s="36" t="s">
        <v>223</v>
      </c>
    </row>
    <row r="12" spans="2:1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195</v>
      </c>
      <c r="C13" s="26">
        <v>35</v>
      </c>
      <c r="D13" s="26">
        <v>12</v>
      </c>
      <c r="E13" s="26">
        <v>0</v>
      </c>
      <c r="F13" s="26">
        <v>23</v>
      </c>
      <c r="G13" s="26">
        <v>0</v>
      </c>
      <c r="H13" s="26">
        <v>0</v>
      </c>
      <c r="I13" s="26">
        <v>11</v>
      </c>
      <c r="J13" s="26">
        <v>24</v>
      </c>
    </row>
    <row r="14" spans="2:10" ht="20.100000000000001" customHeight="1" thickBot="1" x14ac:dyDescent="0.25">
      <c r="B14" s="3" t="s">
        <v>238</v>
      </c>
      <c r="C14" s="26">
        <v>24</v>
      </c>
      <c r="D14" s="26">
        <v>14</v>
      </c>
      <c r="E14" s="26">
        <v>0</v>
      </c>
      <c r="F14" s="26">
        <v>9</v>
      </c>
      <c r="G14" s="26">
        <v>1</v>
      </c>
      <c r="H14" s="26">
        <v>0</v>
      </c>
      <c r="I14" s="26">
        <v>12</v>
      </c>
      <c r="J14" s="26">
        <v>12</v>
      </c>
    </row>
    <row r="15" spans="2:10" ht="20.100000000000001" customHeight="1" thickBot="1" x14ac:dyDescent="0.25">
      <c r="B15" s="3" t="s">
        <v>374</v>
      </c>
      <c r="C15" s="26">
        <v>322</v>
      </c>
      <c r="D15" s="26">
        <v>169</v>
      </c>
      <c r="E15" s="26">
        <v>10</v>
      </c>
      <c r="F15" s="26">
        <v>139</v>
      </c>
      <c r="G15" s="26">
        <v>4</v>
      </c>
      <c r="H15" s="26">
        <v>0</v>
      </c>
      <c r="I15" s="26">
        <v>180</v>
      </c>
      <c r="J15" s="26">
        <v>142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241</v>
      </c>
      <c r="C19" s="26">
        <v>30</v>
      </c>
      <c r="D19" s="26">
        <v>21</v>
      </c>
      <c r="E19" s="26">
        <v>0</v>
      </c>
      <c r="F19" s="26">
        <v>9</v>
      </c>
      <c r="G19" s="26">
        <v>0</v>
      </c>
      <c r="H19" s="26">
        <v>0</v>
      </c>
      <c r="I19" s="26">
        <v>23</v>
      </c>
      <c r="J19" s="26">
        <v>7</v>
      </c>
    </row>
    <row r="20" spans="2:10" ht="20.100000000000001" customHeight="1" thickBot="1" x14ac:dyDescent="0.25">
      <c r="B20" s="3" t="s">
        <v>242</v>
      </c>
      <c r="C20" s="26">
        <v>185</v>
      </c>
      <c r="D20" s="26">
        <v>155</v>
      </c>
      <c r="E20" s="26">
        <v>0</v>
      </c>
      <c r="F20" s="26">
        <v>30</v>
      </c>
      <c r="G20" s="26">
        <v>0</v>
      </c>
      <c r="H20" s="26">
        <v>0</v>
      </c>
      <c r="I20" s="26">
        <v>151</v>
      </c>
      <c r="J20" s="26">
        <v>34</v>
      </c>
    </row>
    <row r="21" spans="2:10" ht="20.100000000000001" customHeight="1" thickBot="1" x14ac:dyDescent="0.25">
      <c r="B21" s="3" t="s">
        <v>243</v>
      </c>
      <c r="C21" s="26">
        <v>6</v>
      </c>
      <c r="D21" s="26">
        <v>4</v>
      </c>
      <c r="E21" s="26">
        <v>0</v>
      </c>
      <c r="F21" s="26">
        <v>2</v>
      </c>
      <c r="G21" s="26">
        <v>0</v>
      </c>
      <c r="H21" s="26">
        <v>0</v>
      </c>
      <c r="I21" s="26">
        <v>4</v>
      </c>
      <c r="J21" s="26">
        <v>2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245</v>
      </c>
      <c r="C24" s="26">
        <v>3</v>
      </c>
      <c r="D24" s="26">
        <v>1</v>
      </c>
      <c r="E24" s="26">
        <v>0</v>
      </c>
      <c r="F24" s="26">
        <v>2</v>
      </c>
      <c r="G24" s="26">
        <v>0</v>
      </c>
      <c r="H24" s="26">
        <v>0</v>
      </c>
      <c r="I24" s="26">
        <v>1</v>
      </c>
      <c r="J24" s="26">
        <v>2</v>
      </c>
    </row>
    <row r="25" spans="2:10" ht="20.100000000000001" customHeight="1" thickBot="1" x14ac:dyDescent="0.25">
      <c r="B25" s="3" t="s">
        <v>246</v>
      </c>
      <c r="C25" s="26">
        <v>3</v>
      </c>
      <c r="D25" s="26">
        <v>2</v>
      </c>
      <c r="E25" s="26">
        <v>0</v>
      </c>
      <c r="F25" s="26">
        <v>1</v>
      </c>
      <c r="G25" s="26">
        <v>0</v>
      </c>
      <c r="H25" s="26">
        <v>0</v>
      </c>
      <c r="I25" s="26">
        <v>2</v>
      </c>
      <c r="J25" s="26">
        <v>1</v>
      </c>
    </row>
    <row r="26" spans="2:10" ht="20.100000000000001" customHeight="1" thickBot="1" x14ac:dyDescent="0.25">
      <c r="B26" s="4" t="s">
        <v>248</v>
      </c>
      <c r="C26" s="26">
        <v>39</v>
      </c>
      <c r="D26" s="26">
        <v>31</v>
      </c>
      <c r="E26" s="26">
        <v>0</v>
      </c>
      <c r="F26" s="26">
        <v>8</v>
      </c>
      <c r="G26" s="26">
        <v>0</v>
      </c>
      <c r="H26" s="26">
        <v>0</v>
      </c>
      <c r="I26" s="26">
        <v>33</v>
      </c>
      <c r="J26" s="26">
        <v>6</v>
      </c>
    </row>
    <row r="27" spans="2:10" ht="20.100000000000001" customHeight="1" thickBot="1" x14ac:dyDescent="0.25">
      <c r="B27" s="5" t="s">
        <v>244</v>
      </c>
      <c r="C27" s="49">
        <v>205</v>
      </c>
      <c r="D27" s="49">
        <v>151</v>
      </c>
      <c r="E27" s="49">
        <v>0</v>
      </c>
      <c r="F27" s="49">
        <v>54</v>
      </c>
      <c r="G27" s="49">
        <v>0</v>
      </c>
      <c r="H27" s="49">
        <v>0</v>
      </c>
      <c r="I27" s="49">
        <v>145</v>
      </c>
      <c r="J27" s="49">
        <v>60</v>
      </c>
    </row>
    <row r="28" spans="2:10" x14ac:dyDescent="0.2">
      <c r="B28" s="72" t="s">
        <v>235</v>
      </c>
      <c r="C28" s="72"/>
      <c r="D28" s="72"/>
      <c r="E28" s="72"/>
      <c r="F28" s="72"/>
      <c r="G28" s="72"/>
    </row>
    <row r="29" spans="2:10" x14ac:dyDescent="0.2">
      <c r="B29" s="72"/>
      <c r="C29" s="72"/>
      <c r="D29" s="72"/>
      <c r="E29" s="72"/>
      <c r="F29" s="72"/>
      <c r="G29" s="72"/>
    </row>
    <row r="30" spans="2:10" x14ac:dyDescent="0.2">
      <c r="B30" s="72"/>
      <c r="C30" s="72"/>
      <c r="D30" s="72"/>
      <c r="E30" s="72"/>
      <c r="F30" s="72"/>
      <c r="G30" s="72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70" t="s">
        <v>213</v>
      </c>
      <c r="C10" s="71"/>
    </row>
    <row r="11" spans="2:3" ht="20.100000000000001" customHeight="1" thickBot="1" x14ac:dyDescent="0.25">
      <c r="B11" s="41" t="s">
        <v>239</v>
      </c>
      <c r="C11" s="26"/>
    </row>
    <row r="12" spans="2:3" ht="20.100000000000001" customHeight="1" thickBot="1" x14ac:dyDescent="0.25">
      <c r="B12" s="3" t="s">
        <v>195</v>
      </c>
      <c r="C12" s="26">
        <v>49</v>
      </c>
    </row>
    <row r="13" spans="2:3" ht="20.100000000000001" customHeight="1" thickBot="1" x14ac:dyDescent="0.25">
      <c r="B13" s="3" t="s">
        <v>238</v>
      </c>
      <c r="C13" s="26">
        <v>12</v>
      </c>
    </row>
    <row r="14" spans="2:3" ht="20.100000000000001" customHeight="1" thickBot="1" x14ac:dyDescent="0.25">
      <c r="B14" s="3" t="s">
        <v>374</v>
      </c>
      <c r="C14" s="26">
        <v>177</v>
      </c>
    </row>
    <row r="15" spans="2:3" ht="20.100000000000001" customHeight="1" thickBot="1" x14ac:dyDescent="0.25">
      <c r="B15" s="3"/>
      <c r="C15" s="26"/>
    </row>
    <row r="16" spans="2:3" ht="20.100000000000001" customHeight="1" thickBot="1" x14ac:dyDescent="0.25">
      <c r="B16" s="40" t="s">
        <v>240</v>
      </c>
      <c r="C16" s="26"/>
    </row>
    <row r="17" spans="2:3" ht="20.100000000000001" customHeight="1" thickBot="1" x14ac:dyDescent="0.25">
      <c r="B17" s="40" t="s">
        <v>247</v>
      </c>
      <c r="C17" s="26"/>
    </row>
    <row r="18" spans="2:3" ht="20.100000000000001" customHeight="1" thickBot="1" x14ac:dyDescent="0.25">
      <c r="B18" s="3" t="s">
        <v>241</v>
      </c>
      <c r="C18" s="26">
        <v>39</v>
      </c>
    </row>
    <row r="19" spans="2:3" ht="20.100000000000001" customHeight="1" thickBot="1" x14ac:dyDescent="0.25">
      <c r="B19" s="3" t="s">
        <v>242</v>
      </c>
      <c r="C19" s="26">
        <v>275</v>
      </c>
    </row>
    <row r="20" spans="2:3" ht="20.100000000000001" customHeight="1" thickBot="1" x14ac:dyDescent="0.25">
      <c r="B20" s="3" t="s">
        <v>243</v>
      </c>
      <c r="C20" s="26">
        <v>38</v>
      </c>
    </row>
    <row r="21" spans="2:3" ht="20.100000000000001" customHeight="1" thickBot="1" x14ac:dyDescent="0.25">
      <c r="B21" s="3"/>
      <c r="C21" s="26"/>
    </row>
    <row r="22" spans="2:3" ht="20.100000000000001" customHeight="1" thickBot="1" x14ac:dyDescent="0.25">
      <c r="B22" s="40" t="s">
        <v>166</v>
      </c>
      <c r="C22" s="26"/>
    </row>
    <row r="23" spans="2:3" ht="20.100000000000001" customHeight="1" thickBot="1" x14ac:dyDescent="0.25">
      <c r="B23" s="3" t="s">
        <v>245</v>
      </c>
      <c r="C23" s="26">
        <v>1</v>
      </c>
    </row>
    <row r="24" spans="2:3" ht="20.100000000000001" customHeight="1" thickBot="1" x14ac:dyDescent="0.25">
      <c r="B24" s="3" t="s">
        <v>246</v>
      </c>
      <c r="C24" s="26">
        <v>2</v>
      </c>
    </row>
    <row r="25" spans="2:3" ht="20.100000000000001" customHeight="1" thickBot="1" x14ac:dyDescent="0.25">
      <c r="B25" s="4" t="s">
        <v>248</v>
      </c>
      <c r="C25" s="26">
        <v>10</v>
      </c>
    </row>
    <row r="26" spans="2:3" ht="20.100000000000001" customHeight="1" thickBot="1" x14ac:dyDescent="0.25">
      <c r="B26" s="5" t="s">
        <v>244</v>
      </c>
      <c r="C26" s="26">
        <v>280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9:Q26"/>
  <sheetViews>
    <sheetView topLeftCell="D1" zoomScaleNormal="100" workbookViewId="0">
      <selection activeCell="M23" sqref="M23"/>
    </sheetView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0"/>
      <c r="C9" s="70" t="s">
        <v>214</v>
      </c>
      <c r="D9" s="71"/>
      <c r="E9" s="71"/>
      <c r="F9" s="71"/>
      <c r="G9" s="71"/>
      <c r="H9" s="70" t="s">
        <v>215</v>
      </c>
      <c r="I9" s="71"/>
      <c r="J9" s="71"/>
      <c r="K9" s="71"/>
      <c r="L9" s="71"/>
      <c r="M9" s="70" t="s">
        <v>34</v>
      </c>
      <c r="N9" s="71"/>
      <c r="O9" s="71"/>
      <c r="P9" s="71"/>
      <c r="Q9" s="71"/>
    </row>
    <row r="10" spans="2:17" ht="41.25" customHeight="1" thickBot="1" x14ac:dyDescent="0.25">
      <c r="C10" s="23" t="s">
        <v>115</v>
      </c>
      <c r="D10" s="23" t="s">
        <v>116</v>
      </c>
      <c r="E10" s="23" t="s">
        <v>117</v>
      </c>
      <c r="F10" s="23" t="s">
        <v>118</v>
      </c>
      <c r="G10" s="23" t="s">
        <v>119</v>
      </c>
      <c r="H10" s="23" t="s">
        <v>115</v>
      </c>
      <c r="I10" s="23" t="s">
        <v>116</v>
      </c>
      <c r="J10" s="23" t="s">
        <v>117</v>
      </c>
      <c r="K10" s="23" t="s">
        <v>118</v>
      </c>
      <c r="L10" s="23" t="s">
        <v>119</v>
      </c>
      <c r="M10" s="23" t="s">
        <v>115</v>
      </c>
      <c r="N10" s="23" t="s">
        <v>116</v>
      </c>
      <c r="O10" s="23" t="s">
        <v>117</v>
      </c>
      <c r="P10" s="23" t="s">
        <v>118</v>
      </c>
      <c r="Q10" s="23" t="s">
        <v>119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63</v>
      </c>
      <c r="D12" s="26">
        <v>21</v>
      </c>
      <c r="E12" s="26">
        <v>34</v>
      </c>
      <c r="F12" s="26">
        <v>5</v>
      </c>
      <c r="G12" s="26">
        <v>3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63</v>
      </c>
      <c r="N12" s="26">
        <v>21</v>
      </c>
      <c r="O12" s="26">
        <v>34</v>
      </c>
      <c r="P12" s="26">
        <v>5</v>
      </c>
      <c r="Q12" s="26">
        <v>3</v>
      </c>
    </row>
    <row r="13" spans="2:17" ht="20.100000000000001" customHeight="1" thickBot="1" x14ac:dyDescent="0.25">
      <c r="B13" s="3" t="s">
        <v>238</v>
      </c>
      <c r="C13" s="26">
        <v>16</v>
      </c>
      <c r="D13" s="26">
        <v>6</v>
      </c>
      <c r="E13" s="26">
        <v>8</v>
      </c>
      <c r="F13" s="26">
        <v>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16</v>
      </c>
      <c r="N13" s="26">
        <v>6</v>
      </c>
      <c r="O13" s="26">
        <v>8</v>
      </c>
      <c r="P13" s="26">
        <v>1</v>
      </c>
      <c r="Q13" s="26">
        <v>1</v>
      </c>
    </row>
    <row r="14" spans="2:17" ht="20.100000000000001" customHeight="1" thickBot="1" x14ac:dyDescent="0.25">
      <c r="B14" s="3" t="s">
        <v>374</v>
      </c>
      <c r="C14" s="26">
        <v>212</v>
      </c>
      <c r="D14" s="26">
        <v>114</v>
      </c>
      <c r="E14" s="26">
        <v>88</v>
      </c>
      <c r="F14" s="26">
        <v>7</v>
      </c>
      <c r="G14" s="26">
        <v>3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212</v>
      </c>
      <c r="N14" s="26">
        <v>114</v>
      </c>
      <c r="O14" s="26">
        <v>88</v>
      </c>
      <c r="P14" s="26">
        <v>7</v>
      </c>
      <c r="Q14" s="26">
        <v>3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52</v>
      </c>
      <c r="D18" s="26">
        <v>33</v>
      </c>
      <c r="E18" s="26">
        <v>18</v>
      </c>
      <c r="F18" s="26">
        <v>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52</v>
      </c>
      <c r="N18" s="26">
        <v>33</v>
      </c>
      <c r="O18" s="26">
        <v>18</v>
      </c>
      <c r="P18" s="26">
        <v>1</v>
      </c>
      <c r="Q18" s="26">
        <v>0</v>
      </c>
    </row>
    <row r="19" spans="2:17" ht="20.100000000000001" customHeight="1" thickBot="1" x14ac:dyDescent="0.25">
      <c r="B19" s="3" t="s">
        <v>242</v>
      </c>
      <c r="C19" s="26">
        <v>407</v>
      </c>
      <c r="D19" s="26">
        <v>323</v>
      </c>
      <c r="E19" s="26">
        <v>67</v>
      </c>
      <c r="F19" s="26">
        <v>14</v>
      </c>
      <c r="G19" s="26">
        <v>3</v>
      </c>
      <c r="H19" s="26">
        <v>16</v>
      </c>
      <c r="I19" s="26">
        <v>8</v>
      </c>
      <c r="J19" s="26">
        <v>8</v>
      </c>
      <c r="K19" s="26">
        <v>0</v>
      </c>
      <c r="L19" s="26">
        <v>0</v>
      </c>
      <c r="M19" s="26">
        <v>423</v>
      </c>
      <c r="N19" s="26">
        <v>331</v>
      </c>
      <c r="O19" s="26">
        <v>75</v>
      </c>
      <c r="P19" s="26">
        <v>14</v>
      </c>
      <c r="Q19" s="26">
        <v>3</v>
      </c>
    </row>
    <row r="20" spans="2:17" ht="20.100000000000001" customHeight="1" thickBot="1" x14ac:dyDescent="0.25">
      <c r="B20" s="3" t="s">
        <v>243</v>
      </c>
      <c r="C20" s="26">
        <v>48</v>
      </c>
      <c r="D20" s="26">
        <v>30</v>
      </c>
      <c r="E20" s="26">
        <v>16</v>
      </c>
      <c r="F20" s="26">
        <v>2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48</v>
      </c>
      <c r="N20" s="26">
        <v>30</v>
      </c>
      <c r="O20" s="26">
        <v>16</v>
      </c>
      <c r="P20" s="26">
        <v>2</v>
      </c>
      <c r="Q20" s="26">
        <v>0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3</v>
      </c>
      <c r="D23" s="26">
        <v>0</v>
      </c>
      <c r="E23" s="26">
        <v>2</v>
      </c>
      <c r="F23" s="26">
        <v>1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3</v>
      </c>
      <c r="N23" s="26">
        <v>0</v>
      </c>
      <c r="O23" s="26">
        <v>2</v>
      </c>
      <c r="P23" s="26">
        <v>1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4</v>
      </c>
      <c r="D24" s="26">
        <v>4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</v>
      </c>
      <c r="N24" s="26">
        <v>4</v>
      </c>
      <c r="O24" s="26">
        <v>0</v>
      </c>
      <c r="P24" s="26">
        <v>0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18</v>
      </c>
      <c r="D25" s="26">
        <v>9</v>
      </c>
      <c r="E25" s="26">
        <v>3</v>
      </c>
      <c r="F25" s="26">
        <v>6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18</v>
      </c>
      <c r="N25" s="26">
        <v>9</v>
      </c>
      <c r="O25" s="26">
        <v>3</v>
      </c>
      <c r="P25" s="26">
        <v>6</v>
      </c>
      <c r="Q25" s="26">
        <v>0</v>
      </c>
    </row>
    <row r="26" spans="2:17" ht="20.100000000000001" customHeight="1" thickBot="1" x14ac:dyDescent="0.25">
      <c r="B26" s="5" t="s">
        <v>244</v>
      </c>
      <c r="C26" s="26">
        <v>318</v>
      </c>
      <c r="D26" s="26">
        <v>192</v>
      </c>
      <c r="E26" s="26">
        <v>121</v>
      </c>
      <c r="F26" s="26">
        <v>5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318</v>
      </c>
      <c r="N26" s="26">
        <v>192</v>
      </c>
      <c r="O26" s="26">
        <v>121</v>
      </c>
      <c r="P26" s="26">
        <v>5</v>
      </c>
      <c r="Q26" s="26">
        <v>0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120</v>
      </c>
      <c r="D10" s="10" t="s">
        <v>121</v>
      </c>
      <c r="E10" s="11" t="s">
        <v>122</v>
      </c>
    </row>
    <row r="11" spans="2:8" ht="20.100000000000001" customHeight="1" thickBot="1" x14ac:dyDescent="0.25">
      <c r="B11" s="41" t="s">
        <v>239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195</v>
      </c>
      <c r="C12" s="14">
        <f>IF('Personas Enjuiciadas'!M12=0,"-",('Personas Enjuiciadas'!D12+'Personas Enjuiciadas'!E12+'Personas Enjuiciadas'!I12+'Personas Enjuiciadas'!J12)/'Personas Enjuiciadas'!M12)</f>
        <v>0.87301587301587302</v>
      </c>
      <c r="D12" s="24">
        <f>IF(('Personas Enjuiciadas'!N12+'Personas Enjuiciadas'!P12)=0,"-",('Personas Enjuiciadas'!D12+'Personas Enjuiciadas'!I12)/('Personas Enjuiciadas'!N12+'Personas Enjuiciadas'!P12))</f>
        <v>0.80769230769230771</v>
      </c>
      <c r="E12" s="24">
        <f>IF(('Personas Enjuiciadas'!O12+'Personas Enjuiciadas'!Q12)=0,"-",('Personas Enjuiciadas'!E12+'Personas Enjuiciadas'!J12)/('Personas Enjuiciadas'!O12+'Personas Enjuiciadas'!Q12))</f>
        <v>0.91891891891891897</v>
      </c>
      <c r="H12" s="17"/>
    </row>
    <row r="13" spans="2:8" ht="20.100000000000001" customHeight="1" thickBot="1" x14ac:dyDescent="0.25">
      <c r="B13" s="3" t="s">
        <v>238</v>
      </c>
      <c r="C13" s="14">
        <f>IF('Personas Enjuiciadas'!M13=0,"-",('Personas Enjuiciadas'!D13+'Personas Enjuiciadas'!E13+'Personas Enjuiciadas'!I13+'Personas Enjuiciadas'!J13)/'Personas Enjuiciadas'!M13)</f>
        <v>0.875</v>
      </c>
      <c r="D13" s="24">
        <f>IF(('Personas Enjuiciadas'!N13+'Personas Enjuiciadas'!P13)=0,"-",('Personas Enjuiciadas'!D13+'Personas Enjuiciadas'!I13)/('Personas Enjuiciadas'!N13+'Personas Enjuiciadas'!P13))</f>
        <v>0.8571428571428571</v>
      </c>
      <c r="E13" s="24">
        <f>IF(('Personas Enjuiciadas'!O13+'Personas Enjuiciadas'!Q13)=0,"-",('Personas Enjuiciadas'!E13+'Personas Enjuiciadas'!J13)/('Personas Enjuiciadas'!O13+'Personas Enjuiciadas'!Q13))</f>
        <v>0.88888888888888884</v>
      </c>
      <c r="H13" s="17"/>
    </row>
    <row r="14" spans="2:8" ht="20.100000000000001" customHeight="1" thickBot="1" x14ac:dyDescent="0.25">
      <c r="B14" s="3" t="s">
        <v>374</v>
      </c>
      <c r="C14" s="14">
        <f>IF('Personas Enjuiciadas'!M14=0,"-",('Personas Enjuiciadas'!D14+'Personas Enjuiciadas'!E14+'Personas Enjuiciadas'!I14+'Personas Enjuiciadas'!J14)/'Personas Enjuiciadas'!M14)</f>
        <v>0.95283018867924529</v>
      </c>
      <c r="D14" s="24">
        <f>IF(('Personas Enjuiciadas'!N14+'Personas Enjuiciadas'!P14)=0,"-",('Personas Enjuiciadas'!D14+'Personas Enjuiciadas'!I14)/('Personas Enjuiciadas'!N14+'Personas Enjuiciadas'!P14))</f>
        <v>0.94214876033057848</v>
      </c>
      <c r="E14" s="24">
        <f>IF(('Personas Enjuiciadas'!O14+'Personas Enjuiciadas'!Q14)=0,"-",('Personas Enjuiciadas'!E14+'Personas Enjuiciadas'!J14)/('Personas Enjuiciadas'!O14+'Personas Enjuiciadas'!Q14))</f>
        <v>0.96703296703296704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240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247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241</v>
      </c>
      <c r="C18" s="14">
        <f>IF('Personas Enjuiciadas'!M18=0,"-",('Personas Enjuiciadas'!D18+'Personas Enjuiciadas'!E18+'Personas Enjuiciadas'!I18+'Personas Enjuiciadas'!J18)/'Personas Enjuiciadas'!M18)</f>
        <v>0.98076923076923073</v>
      </c>
      <c r="D18" s="24">
        <f>IF(('Personas Enjuiciadas'!N18+'Personas Enjuiciadas'!P18)=0,"-",('Personas Enjuiciadas'!D18+'Personas Enjuiciadas'!I18)/('Personas Enjuiciadas'!N18+'Personas Enjuiciadas'!P18))</f>
        <v>0.97058823529411764</v>
      </c>
      <c r="E18" s="24">
        <f>IF(('Personas Enjuiciadas'!O18+'Personas Enjuiciadas'!Q18)=0,"-",('Personas Enjuiciadas'!E18+'Personas Enjuiciadas'!J18)/('Personas Enjuiciadas'!O18+'Personas Enjuiciadas'!Q18))</f>
        <v>1</v>
      </c>
      <c r="H18" s="17"/>
    </row>
    <row r="19" spans="2:8" ht="20.100000000000001" customHeight="1" thickBot="1" x14ac:dyDescent="0.25">
      <c r="B19" s="3" t="s">
        <v>242</v>
      </c>
      <c r="C19" s="14">
        <f>IF('Personas Enjuiciadas'!M19=0,"-",('Personas Enjuiciadas'!D19+'Personas Enjuiciadas'!E19+'Personas Enjuiciadas'!I19+'Personas Enjuiciadas'!J19)/'Personas Enjuiciadas'!M19)</f>
        <v>0.95981087470449178</v>
      </c>
      <c r="D19" s="24">
        <f>IF(('Personas Enjuiciadas'!N19+'Personas Enjuiciadas'!P19)=0,"-",('Personas Enjuiciadas'!D19+'Personas Enjuiciadas'!I19)/('Personas Enjuiciadas'!N19+'Personas Enjuiciadas'!P19))</f>
        <v>0.95942028985507244</v>
      </c>
      <c r="E19" s="24">
        <f>IF(('Personas Enjuiciadas'!O19+'Personas Enjuiciadas'!Q19)=0,"-",('Personas Enjuiciadas'!E19+'Personas Enjuiciadas'!J19)/('Personas Enjuiciadas'!O19+'Personas Enjuiciadas'!Q19))</f>
        <v>0.96153846153846156</v>
      </c>
      <c r="H19" s="17"/>
    </row>
    <row r="20" spans="2:8" ht="20.100000000000001" customHeight="1" thickBot="1" x14ac:dyDescent="0.25">
      <c r="B20" s="3" t="s">
        <v>243</v>
      </c>
      <c r="C20" s="14">
        <f>IF('Personas Enjuiciadas'!M20=0,"-",('Personas Enjuiciadas'!D20+'Personas Enjuiciadas'!E20+'Personas Enjuiciadas'!I20+'Personas Enjuiciadas'!J20)/'Personas Enjuiciadas'!M20)</f>
        <v>0.95833333333333337</v>
      </c>
      <c r="D20" s="24">
        <f>IF(('Personas Enjuiciadas'!N20+'Personas Enjuiciadas'!P20)=0,"-",('Personas Enjuiciadas'!D20+'Personas Enjuiciadas'!I20)/('Personas Enjuiciadas'!N20+'Personas Enjuiciadas'!P20))</f>
        <v>0.9375</v>
      </c>
      <c r="E20" s="24">
        <f>IF(('Personas Enjuiciadas'!O20+'Personas Enjuiciadas'!Q20)=0,"-",('Personas Enjuiciadas'!E20+'Personas Enjuiciadas'!J20)/('Personas Enjuiciadas'!O20+'Personas Enjuiciadas'!Q20))</f>
        <v>1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166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245</v>
      </c>
      <c r="C23" s="14">
        <f>IF('Personas Enjuiciadas'!M23=0,"-",('Personas Enjuiciadas'!D23+'Personas Enjuiciadas'!E23+'Personas Enjuiciadas'!I23+'Personas Enjuiciadas'!J23)/'Personas Enjuiciadas'!M23)</f>
        <v>0.66666666666666663</v>
      </c>
      <c r="D23" s="24">
        <f>IF(('Personas Enjuiciadas'!N23+'Personas Enjuiciadas'!P23)=0,"-",('Personas Enjuiciadas'!D23+'Personas Enjuiciadas'!I23)/('Personas Enjuiciadas'!N23+'Personas Enjuiciadas'!P23))</f>
        <v>0</v>
      </c>
      <c r="E23" s="24">
        <f>IF(('Personas Enjuiciadas'!O23+'Personas Enjuiciadas'!Q23)=0,"-",('Personas Enjuiciadas'!E23+'Personas Enjuiciadas'!J23)/('Personas Enjuiciadas'!O23+'Personas Enjuiciadas'!Q23))</f>
        <v>1</v>
      </c>
      <c r="H23" s="17"/>
    </row>
    <row r="24" spans="2:8" ht="20.100000000000001" customHeight="1" thickBot="1" x14ac:dyDescent="0.25">
      <c r="B24" s="3" t="s">
        <v>246</v>
      </c>
      <c r="C24" s="14">
        <f>IF('Personas Enjuiciadas'!M24=0,"-",('Personas Enjuiciadas'!D24+'Personas Enjuiciadas'!E24+'Personas Enjuiciadas'!I24+'Personas Enjuiciadas'!J24)/'Personas Enjuiciadas'!M24)</f>
        <v>1</v>
      </c>
      <c r="D24" s="24">
        <f>IF(('Personas Enjuiciadas'!N24+'Personas Enjuiciadas'!P24)=0,"-",('Personas Enjuiciadas'!D24+'Personas Enjuiciadas'!I24)/('Personas Enjuiciadas'!N24+'Personas Enjuiciadas'!P24))</f>
        <v>1</v>
      </c>
      <c r="E24" s="24" t="str">
        <f>IF(('Personas Enjuiciadas'!O24+'Personas Enjuiciadas'!Q24)=0,"-",('Personas Enjuiciadas'!E24+'Personas Enjuiciadas'!J24)/('Personas Enjuiciadas'!O24+'Personas Enjuiciadas'!Q24))</f>
        <v>-</v>
      </c>
      <c r="H24" s="17"/>
    </row>
    <row r="25" spans="2:8" ht="20.100000000000001" customHeight="1" thickBot="1" x14ac:dyDescent="0.25">
      <c r="B25" s="4" t="s">
        <v>248</v>
      </c>
      <c r="C25" s="14">
        <f>IF('Personas Enjuiciadas'!M25=0,"-",('Personas Enjuiciadas'!D25+'Personas Enjuiciadas'!E25+'Personas Enjuiciadas'!I25+'Personas Enjuiciadas'!J25)/'Personas Enjuiciadas'!M25)</f>
        <v>0.66666666666666663</v>
      </c>
      <c r="D25" s="24">
        <f>IF(('Personas Enjuiciadas'!N25+'Personas Enjuiciadas'!P25)=0,"-",('Personas Enjuiciadas'!D25+'Personas Enjuiciadas'!I25)/('Personas Enjuiciadas'!N25+'Personas Enjuiciadas'!P25))</f>
        <v>0.6</v>
      </c>
      <c r="E25" s="24">
        <f>IF(('Personas Enjuiciadas'!O25+'Personas Enjuiciadas'!Q25)=0,"-",('Personas Enjuiciadas'!E25+'Personas Enjuiciadas'!J25)/('Personas Enjuiciadas'!O25+'Personas Enjuiciadas'!Q25))</f>
        <v>1</v>
      </c>
      <c r="H25" s="17"/>
    </row>
    <row r="26" spans="2:8" ht="20.100000000000001" customHeight="1" thickBot="1" x14ac:dyDescent="0.25">
      <c r="B26" s="5" t="s">
        <v>244</v>
      </c>
      <c r="C26" s="14">
        <f>IF('Personas Enjuiciadas'!M26=0,"-",('Personas Enjuiciadas'!D26+'Personas Enjuiciadas'!E26+'Personas Enjuiciadas'!I26+'Personas Enjuiciadas'!J26)/'Personas Enjuiciadas'!M26)</f>
        <v>0.98427672955974843</v>
      </c>
      <c r="D26" s="24">
        <f>IF(('Personas Enjuiciadas'!N26+'Personas Enjuiciadas'!P26)=0,"-",('Personas Enjuiciadas'!D26+'Personas Enjuiciadas'!I26)/('Personas Enjuiciadas'!N26+'Personas Enjuiciadas'!P26))</f>
        <v>0.97461928934010156</v>
      </c>
      <c r="E26" s="24">
        <f>IF(('Personas Enjuiciadas'!O26+'Personas Enjuiciadas'!Q26)=0,"-",('Personas Enjuiciadas'!E26+'Personas Enjuiciadas'!J26)/('Personas Enjuiciadas'!O26+'Personas Enjuiciadas'!Q26))</f>
        <v>1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70" t="s">
        <v>115</v>
      </c>
      <c r="D9" s="71"/>
      <c r="E9" s="71"/>
      <c r="F9" s="71"/>
      <c r="G9" s="38"/>
      <c r="H9" s="70" t="s">
        <v>236</v>
      </c>
      <c r="I9" s="71"/>
      <c r="J9" s="71"/>
      <c r="K9" s="71"/>
      <c r="L9" s="73"/>
    </row>
    <row r="10" spans="2:12" ht="43.5" thickBot="1" x14ac:dyDescent="0.25">
      <c r="C10" s="35" t="s">
        <v>123</v>
      </c>
      <c r="D10" s="35" t="s">
        <v>124</v>
      </c>
      <c r="E10" s="35" t="s">
        <v>229</v>
      </c>
      <c r="F10" s="35" t="s">
        <v>126</v>
      </c>
      <c r="G10" s="23" t="s">
        <v>231</v>
      </c>
      <c r="H10" s="9" t="s">
        <v>224</v>
      </c>
      <c r="I10" s="9" t="s">
        <v>225</v>
      </c>
      <c r="J10" s="9" t="s">
        <v>226</v>
      </c>
      <c r="K10" s="9" t="s">
        <v>227</v>
      </c>
      <c r="L10" s="35" t="s">
        <v>230</v>
      </c>
    </row>
    <row r="11" spans="2:1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195</v>
      </c>
      <c r="C12" s="26">
        <v>4</v>
      </c>
      <c r="D12" s="26">
        <v>0</v>
      </c>
      <c r="E12" s="26">
        <v>5</v>
      </c>
      <c r="F12" s="26">
        <v>26</v>
      </c>
      <c r="G12" s="26">
        <f>SUM(C12:F12)</f>
        <v>35</v>
      </c>
      <c r="H12" s="26">
        <v>0</v>
      </c>
      <c r="I12" s="26">
        <v>0</v>
      </c>
      <c r="J12" s="26">
        <v>0</v>
      </c>
      <c r="K12" s="26">
        <v>0</v>
      </c>
      <c r="L12" s="26">
        <v>35</v>
      </c>
    </row>
    <row r="13" spans="2:12" ht="20.100000000000001" customHeight="1" thickBot="1" x14ac:dyDescent="0.25">
      <c r="B13" s="3" t="s">
        <v>238</v>
      </c>
      <c r="C13" s="26">
        <v>1</v>
      </c>
      <c r="D13" s="26">
        <v>8</v>
      </c>
      <c r="E13" s="26">
        <v>3</v>
      </c>
      <c r="F13" s="26">
        <v>12</v>
      </c>
      <c r="G13" s="26">
        <f t="shared" ref="G13:G26" si="0">SUM(C13:F13)</f>
        <v>24</v>
      </c>
      <c r="H13" s="26">
        <v>0</v>
      </c>
      <c r="I13" s="26">
        <v>0</v>
      </c>
      <c r="J13" s="26">
        <v>0</v>
      </c>
      <c r="K13" s="26">
        <v>0</v>
      </c>
      <c r="L13" s="26">
        <v>24</v>
      </c>
    </row>
    <row r="14" spans="2:12" ht="20.100000000000001" customHeight="1" thickBot="1" x14ac:dyDescent="0.25">
      <c r="B14" s="3" t="s">
        <v>374</v>
      </c>
      <c r="C14" s="26">
        <v>69</v>
      </c>
      <c r="D14" s="26">
        <v>61</v>
      </c>
      <c r="E14" s="26">
        <v>88</v>
      </c>
      <c r="F14" s="26">
        <v>104</v>
      </c>
      <c r="G14" s="26">
        <f t="shared" si="0"/>
        <v>322</v>
      </c>
      <c r="H14" s="26">
        <v>0</v>
      </c>
      <c r="I14" s="26">
        <v>0</v>
      </c>
      <c r="J14" s="26">
        <v>0</v>
      </c>
      <c r="K14" s="26">
        <v>0</v>
      </c>
      <c r="L14" s="26">
        <v>322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241</v>
      </c>
      <c r="C18" s="26">
        <v>2</v>
      </c>
      <c r="D18" s="26">
        <v>2</v>
      </c>
      <c r="E18" s="26">
        <v>15</v>
      </c>
      <c r="F18" s="26">
        <v>11</v>
      </c>
      <c r="G18" s="26">
        <f t="shared" si="0"/>
        <v>30</v>
      </c>
      <c r="H18" s="26">
        <v>0</v>
      </c>
      <c r="I18" s="26">
        <v>0</v>
      </c>
      <c r="J18" s="26">
        <v>0</v>
      </c>
      <c r="K18" s="26">
        <v>0</v>
      </c>
      <c r="L18" s="26">
        <v>30</v>
      </c>
    </row>
    <row r="19" spans="2:12" ht="20.100000000000001" customHeight="1" thickBot="1" x14ac:dyDescent="0.25">
      <c r="B19" s="3" t="s">
        <v>242</v>
      </c>
      <c r="C19" s="26">
        <v>24</v>
      </c>
      <c r="D19" s="26">
        <v>4</v>
      </c>
      <c r="E19" s="26">
        <v>54</v>
      </c>
      <c r="F19" s="26">
        <v>103</v>
      </c>
      <c r="G19" s="26">
        <f t="shared" si="0"/>
        <v>185</v>
      </c>
      <c r="H19" s="26">
        <v>0</v>
      </c>
      <c r="I19" s="26">
        <v>0</v>
      </c>
      <c r="J19" s="26">
        <v>0</v>
      </c>
      <c r="K19" s="26">
        <v>0</v>
      </c>
      <c r="L19" s="26">
        <v>185</v>
      </c>
    </row>
    <row r="20" spans="2:12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3</v>
      </c>
      <c r="F20" s="26">
        <v>3</v>
      </c>
      <c r="G20" s="26">
        <f t="shared" si="0"/>
        <v>6</v>
      </c>
      <c r="H20" s="26">
        <v>0</v>
      </c>
      <c r="I20" s="26">
        <v>0</v>
      </c>
      <c r="J20" s="26">
        <v>0</v>
      </c>
      <c r="K20" s="26">
        <v>0</v>
      </c>
      <c r="L20" s="26">
        <v>6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2</v>
      </c>
      <c r="F23" s="26">
        <v>1</v>
      </c>
      <c r="G23" s="26">
        <f t="shared" si="0"/>
        <v>3</v>
      </c>
      <c r="H23" s="26">
        <v>0</v>
      </c>
      <c r="I23" s="26">
        <v>0</v>
      </c>
      <c r="J23" s="26">
        <v>0</v>
      </c>
      <c r="K23" s="26">
        <v>0</v>
      </c>
      <c r="L23" s="26">
        <v>3</v>
      </c>
    </row>
    <row r="24" spans="2:12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3</v>
      </c>
      <c r="G24" s="26">
        <f t="shared" si="0"/>
        <v>3</v>
      </c>
      <c r="H24" s="26">
        <v>0</v>
      </c>
      <c r="I24" s="26">
        <v>0</v>
      </c>
      <c r="J24" s="26">
        <v>0</v>
      </c>
      <c r="K24" s="26">
        <v>0</v>
      </c>
      <c r="L24" s="26">
        <v>3</v>
      </c>
    </row>
    <row r="25" spans="2:12" ht="20.100000000000001" customHeight="1" thickBot="1" x14ac:dyDescent="0.25">
      <c r="B25" s="4" t="s">
        <v>248</v>
      </c>
      <c r="C25" s="26">
        <v>8</v>
      </c>
      <c r="D25" s="26">
        <v>4</v>
      </c>
      <c r="E25" s="26">
        <v>12</v>
      </c>
      <c r="F25" s="26">
        <v>15</v>
      </c>
      <c r="G25" s="26">
        <f t="shared" si="0"/>
        <v>39</v>
      </c>
      <c r="H25" s="26">
        <v>0</v>
      </c>
      <c r="I25" s="26">
        <v>0</v>
      </c>
      <c r="J25" s="26">
        <v>0</v>
      </c>
      <c r="K25" s="26">
        <v>0</v>
      </c>
      <c r="L25" s="26">
        <v>39</v>
      </c>
    </row>
    <row r="26" spans="2:12" ht="20.100000000000001" customHeight="1" thickBot="1" x14ac:dyDescent="0.25">
      <c r="B26" s="5" t="s">
        <v>244</v>
      </c>
      <c r="C26" s="26">
        <v>34</v>
      </c>
      <c r="D26" s="26">
        <v>17</v>
      </c>
      <c r="E26" s="26">
        <v>45</v>
      </c>
      <c r="F26" s="26">
        <v>109</v>
      </c>
      <c r="G26" s="26">
        <f t="shared" si="0"/>
        <v>205</v>
      </c>
      <c r="H26" s="26">
        <v>0</v>
      </c>
      <c r="I26" s="26">
        <v>0</v>
      </c>
      <c r="J26" s="26">
        <v>0</v>
      </c>
      <c r="K26" s="26">
        <v>0</v>
      </c>
      <c r="L26" s="26">
        <v>205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70" t="s">
        <v>232</v>
      </c>
      <c r="D9" s="71"/>
      <c r="E9" s="71"/>
      <c r="F9" s="71"/>
      <c r="G9" s="71"/>
      <c r="H9" s="71"/>
      <c r="I9" s="71"/>
      <c r="J9" s="71"/>
    </row>
    <row r="10" spans="2:10" ht="41.25" customHeight="1" thickBot="1" x14ac:dyDescent="0.25">
      <c r="C10" s="35" t="s">
        <v>123</v>
      </c>
      <c r="D10" s="35" t="s">
        <v>124</v>
      </c>
      <c r="E10" s="35" t="s">
        <v>125</v>
      </c>
      <c r="F10" s="35" t="s">
        <v>126</v>
      </c>
      <c r="G10" s="9" t="s">
        <v>224</v>
      </c>
      <c r="H10" s="9" t="s">
        <v>225</v>
      </c>
      <c r="I10" s="9" t="s">
        <v>226</v>
      </c>
      <c r="J10" s="9" t="s">
        <v>227</v>
      </c>
    </row>
    <row r="11" spans="2:10" ht="20.100000000000001" customHeight="1" thickBot="1" x14ac:dyDescent="0.25">
      <c r="B11" s="41" t="s">
        <v>239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39">
        <f>IF('Relación Víctima_Denunciado '!$L12=0,"-",'Relación Víctima_Denunciado '!C12/'Relación Víctima_Denunciado '!$L12)</f>
        <v>0.11428571428571428</v>
      </c>
      <c r="D12" s="39">
        <f>IF('Relación Víctima_Denunciado '!$L12=0,"-",'Relación Víctima_Denunciado '!D12/'Relación Víctima_Denunciado '!$L12)</f>
        <v>0</v>
      </c>
      <c r="E12" s="39">
        <f>IF('Relación Víctima_Denunciado '!$L12=0,"-",'Relación Víctima_Denunciado '!E12/'Relación Víctima_Denunciado '!$L12)</f>
        <v>0.14285714285714285</v>
      </c>
      <c r="F12" s="39">
        <f>IF('Relación Víctima_Denunciado '!$L12=0,"-",'Relación Víctima_Denunciado '!F12/'Relación Víctima_Denunciado '!$L12)</f>
        <v>0.74285714285714288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39">
        <f>IF('Relación Víctima_Denunciado '!$L13=0,"-",'Relación Víctima_Denunciado '!C13/'Relación Víctima_Denunciado '!$L13)</f>
        <v>4.1666666666666664E-2</v>
      </c>
      <c r="D13" s="39">
        <f>IF('Relación Víctima_Denunciado '!$L13=0,"-",'Relación Víctima_Denunciado '!D13/'Relación Víctima_Denunciado '!$L13)</f>
        <v>0.33333333333333331</v>
      </c>
      <c r="E13" s="39">
        <f>IF('Relación Víctima_Denunciado '!$L13=0,"-",'Relación Víctima_Denunciado '!E13/'Relación Víctima_Denunciado '!$L13)</f>
        <v>0.125</v>
      </c>
      <c r="F13" s="39">
        <f>IF('Relación Víctima_Denunciado '!$L13=0,"-",'Relación Víctima_Denunciado '!F13/'Relación Víctima_Denunciado '!$L13)</f>
        <v>0.5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39">
        <f>IF('Relación Víctima_Denunciado '!$L14=0,"-",'Relación Víctima_Denunciado '!C14/'Relación Víctima_Denunciado '!$L14)</f>
        <v>0.21428571428571427</v>
      </c>
      <c r="D14" s="39">
        <f>IF('Relación Víctima_Denunciado '!$L14=0,"-",'Relación Víctima_Denunciado '!D14/'Relación Víctima_Denunciado '!$L14)</f>
        <v>0.18944099378881987</v>
      </c>
      <c r="E14" s="39">
        <f>IF('Relación Víctima_Denunciado '!$L14=0,"-",'Relación Víctima_Denunciado '!E14/'Relación Víctima_Denunciado '!$L14)</f>
        <v>0.27329192546583853</v>
      </c>
      <c r="F14" s="39">
        <f>IF('Relación Víctima_Denunciado '!$L14=0,"-",'Relación Víctima_Denunciado '!F14/'Relación Víctima_Denunciado '!$L14)</f>
        <v>0.32298136645962733</v>
      </c>
      <c r="G14" s="39">
        <f>IF('Relación Víctima_Denunciado '!$L14=0,"-",'Relación Víctima_Denunciado '!H14/'Relación Víctima_Denunciado '!$L14)</f>
        <v>0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240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247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241</v>
      </c>
      <c r="C18" s="39">
        <f>IF('Relación Víctima_Denunciado '!$L18=0,"-",'Relación Víctima_Denunciado '!C18/'Relación Víctima_Denunciado '!$L18)</f>
        <v>6.6666666666666666E-2</v>
      </c>
      <c r="D18" s="39">
        <f>IF('Relación Víctima_Denunciado '!$L18=0,"-",'Relación Víctima_Denunciado '!D18/'Relación Víctima_Denunciado '!$L18)</f>
        <v>6.6666666666666666E-2</v>
      </c>
      <c r="E18" s="39">
        <f>IF('Relación Víctima_Denunciado '!$L18=0,"-",'Relación Víctima_Denunciado '!E18/'Relación Víctima_Denunciado '!$L18)</f>
        <v>0.5</v>
      </c>
      <c r="F18" s="39">
        <f>IF('Relación Víctima_Denunciado '!$L18=0,"-",'Relación Víctima_Denunciado '!F18/'Relación Víctima_Denunciado '!$L18)</f>
        <v>0.36666666666666664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39">
        <f>IF('Relación Víctima_Denunciado '!$L19=0,"-",'Relación Víctima_Denunciado '!C19/'Relación Víctima_Denunciado '!$L19)</f>
        <v>0.12972972972972974</v>
      </c>
      <c r="D19" s="39">
        <f>IF('Relación Víctima_Denunciado '!$L19=0,"-",'Relación Víctima_Denunciado '!D19/'Relación Víctima_Denunciado '!$L19)</f>
        <v>2.1621621621621623E-2</v>
      </c>
      <c r="E19" s="39">
        <f>IF('Relación Víctima_Denunciado '!$L19=0,"-",'Relación Víctima_Denunciado '!E19/'Relación Víctima_Denunciado '!$L19)</f>
        <v>0.29189189189189191</v>
      </c>
      <c r="F19" s="39">
        <f>IF('Relación Víctima_Denunciado '!$L19=0,"-",'Relación Víctima_Denunciado '!F19/'Relación Víctima_Denunciado '!$L19)</f>
        <v>0.55675675675675673</v>
      </c>
      <c r="G19" s="39">
        <f>IF('Relación Víctima_Denunciado '!$L19=0,"-",'Relación Víctima_Denunciado '!H19/'Relación Víctima_Denunciado '!$L19)</f>
        <v>0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0</v>
      </c>
      <c r="J19" s="39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39">
        <f>IF('Relación Víctima_Denunciado '!$L20=0,"-",'Relación Víctima_Denunciado '!C20/'Relación Víctima_Denunciado '!$L20)</f>
        <v>0</v>
      </c>
      <c r="D20" s="39">
        <f>IF('Relación Víctima_Denunciado '!$L20=0,"-",'Relación Víctima_Denunciado '!D20/'Relación Víctima_Denunciado '!$L20)</f>
        <v>0</v>
      </c>
      <c r="E20" s="39">
        <f>IF('Relación Víctima_Denunciado '!$L20=0,"-",'Relación Víctima_Denunciado '!E20/'Relación Víctima_Denunciado '!$L20)</f>
        <v>0.5</v>
      </c>
      <c r="F20" s="39">
        <f>IF('Relación Víctima_Denunciado '!$L20=0,"-",'Relación Víctima_Denunciado '!F20/'Relación Víctima_Denunciado '!$L20)</f>
        <v>0.5</v>
      </c>
      <c r="G20" s="39">
        <f>IF('Relación Víctima_Denunciado '!$L20=0,"-",'Relación Víctima_Denunciado '!H20/'Relación Víctima_Denunciado '!$L20)</f>
        <v>0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166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245</v>
      </c>
      <c r="C23" s="39">
        <f>IF('Relación Víctima_Denunciado '!$L23=0,"-",'Relación Víctima_Denunciado '!C23/'Relación Víctima_Denunciado '!$L23)</f>
        <v>0</v>
      </c>
      <c r="D23" s="39">
        <f>IF('Relación Víctima_Denunciado '!$L23=0,"-",'Relación Víctima_Denunciado '!D23/'Relación Víctima_Denunciado '!$L23)</f>
        <v>0</v>
      </c>
      <c r="E23" s="39">
        <f>IF('Relación Víctima_Denunciado '!$L23=0,"-",'Relación Víctima_Denunciado '!E23/'Relación Víctima_Denunciado '!$L23)</f>
        <v>0.66666666666666663</v>
      </c>
      <c r="F23" s="39">
        <f>IF('Relación Víctima_Denunciado '!$L23=0,"-",'Relación Víctima_Denunciado '!F23/'Relación Víctima_Denunciado '!$L23)</f>
        <v>0.33333333333333331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39">
        <f>IF('Relación Víctima_Denunciado '!$L24=0,"-",'Relación Víctima_Denunciado '!C24/'Relación Víctima_Denunciado '!$L24)</f>
        <v>0</v>
      </c>
      <c r="D24" s="39">
        <f>IF('Relación Víctima_Denunciado '!$L24=0,"-",'Relación Víctima_Denunciado '!D24/'Relación Víctima_Denunciado '!$L24)</f>
        <v>0</v>
      </c>
      <c r="E24" s="39">
        <f>IF('Relación Víctima_Denunciado '!$L24=0,"-",'Relación Víctima_Denunciado '!E24/'Relación Víctima_Denunciado '!$L24)</f>
        <v>0</v>
      </c>
      <c r="F24" s="39">
        <f>IF('Relación Víctima_Denunciado '!$L24=0,"-",'Relación Víctima_Denunciado '!F24/'Relación Víctima_Denunciado '!$L24)</f>
        <v>1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39">
        <f>IF('Relación Víctima_Denunciado '!$L25=0,"-",'Relación Víctima_Denunciado '!C25/'Relación Víctima_Denunciado '!$L25)</f>
        <v>0.20512820512820512</v>
      </c>
      <c r="D25" s="39">
        <f>IF('Relación Víctima_Denunciado '!$L25=0,"-",'Relación Víctima_Denunciado '!D25/'Relación Víctima_Denunciado '!$L25)</f>
        <v>0.10256410256410256</v>
      </c>
      <c r="E25" s="39">
        <f>IF('Relación Víctima_Denunciado '!$L25=0,"-",'Relación Víctima_Denunciado '!E25/'Relación Víctima_Denunciado '!$L25)</f>
        <v>0.30769230769230771</v>
      </c>
      <c r="F25" s="39">
        <f>IF('Relación Víctima_Denunciado '!$L25=0,"-",'Relación Víctima_Denunciado '!F25/'Relación Víctima_Denunciado '!$L25)</f>
        <v>0.38461538461538464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39">
        <f>IF('Relación Víctima_Denunciado '!$L26=0,"-",'Relación Víctima_Denunciado '!C26/'Relación Víctima_Denunciado '!$L26)</f>
        <v>0.16585365853658537</v>
      </c>
      <c r="D26" s="39">
        <f>IF('Relación Víctima_Denunciado '!$L26=0,"-",'Relación Víctima_Denunciado '!D26/'Relación Víctima_Denunciado '!$L26)</f>
        <v>8.2926829268292687E-2</v>
      </c>
      <c r="E26" s="39">
        <f>IF('Relación Víctima_Denunciado '!$L26=0,"-",'Relación Víctima_Denunciado '!E26/'Relación Víctima_Denunciado '!$L26)</f>
        <v>0.21951219512195122</v>
      </c>
      <c r="F26" s="39">
        <f>IF('Relación Víctima_Denunciado '!$L26=0,"-",'Relación Víctima_Denunciado '!F26/'Relación Víctima_Denunciado '!$L26)</f>
        <v>0.53170731707317076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7" t="s">
        <v>127</v>
      </c>
      <c r="D9" s="77" t="s">
        <v>128</v>
      </c>
      <c r="E9" s="77" t="s">
        <v>129</v>
      </c>
      <c r="F9" s="77" t="s">
        <v>237</v>
      </c>
      <c r="G9" s="75" t="s">
        <v>130</v>
      </c>
      <c r="H9" s="77" t="s">
        <v>146</v>
      </c>
      <c r="I9" s="77" t="s">
        <v>131</v>
      </c>
      <c r="J9" s="77" t="s">
        <v>132</v>
      </c>
      <c r="K9" s="78"/>
      <c r="L9" s="78"/>
      <c r="M9" s="77" t="s">
        <v>133</v>
      </c>
      <c r="N9" s="77" t="s">
        <v>134</v>
      </c>
      <c r="O9" s="77" t="s">
        <v>135</v>
      </c>
      <c r="P9" s="78" t="s">
        <v>136</v>
      </c>
      <c r="Q9" s="78" t="s">
        <v>137</v>
      </c>
      <c r="R9" s="75" t="s">
        <v>138</v>
      </c>
      <c r="S9" s="75" t="s">
        <v>139</v>
      </c>
      <c r="T9" s="75" t="s">
        <v>205</v>
      </c>
      <c r="U9" s="75" t="s">
        <v>140</v>
      </c>
    </row>
    <row r="10" spans="2:21" ht="81" customHeight="1" thickBot="1" x14ac:dyDescent="0.25">
      <c r="C10" s="77"/>
      <c r="D10" s="77"/>
      <c r="E10" s="77"/>
      <c r="F10" s="77"/>
      <c r="G10" s="79"/>
      <c r="H10" s="77"/>
      <c r="I10" s="77"/>
      <c r="J10" s="37" t="s">
        <v>141</v>
      </c>
      <c r="K10" s="37" t="s">
        <v>142</v>
      </c>
      <c r="L10" s="37" t="s">
        <v>143</v>
      </c>
      <c r="M10" s="77"/>
      <c r="N10" s="77"/>
      <c r="O10" s="37" t="s">
        <v>34</v>
      </c>
      <c r="P10" s="37" t="s">
        <v>144</v>
      </c>
      <c r="Q10" s="37" t="s">
        <v>145</v>
      </c>
      <c r="R10" s="76"/>
      <c r="S10" s="76"/>
      <c r="T10" s="76"/>
      <c r="U10" s="76"/>
    </row>
    <row r="11" spans="2:2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195</v>
      </c>
      <c r="C12" s="26">
        <v>201</v>
      </c>
      <c r="D12" s="26">
        <v>95</v>
      </c>
      <c r="E12" s="26">
        <v>106</v>
      </c>
      <c r="F12" s="26">
        <v>0</v>
      </c>
      <c r="G12" s="26">
        <v>253</v>
      </c>
      <c r="H12" s="26">
        <v>2</v>
      </c>
      <c r="I12" s="26">
        <v>1</v>
      </c>
      <c r="J12" s="26">
        <v>158</v>
      </c>
      <c r="K12" s="26">
        <v>0</v>
      </c>
      <c r="L12" s="26">
        <v>87</v>
      </c>
      <c r="M12" s="26">
        <v>4</v>
      </c>
      <c r="N12" s="26">
        <v>1</v>
      </c>
      <c r="O12" s="26">
        <v>1</v>
      </c>
      <c r="P12" s="26">
        <v>0</v>
      </c>
      <c r="Q12" s="26">
        <v>1</v>
      </c>
      <c r="R12" s="43">
        <f>O12/G12</f>
        <v>3.952569169960474E-3</v>
      </c>
      <c r="S12" s="43">
        <f>O12/C12</f>
        <v>4.9751243781094526E-3</v>
      </c>
      <c r="T12" s="42">
        <f>'Órdenes según Instancia'!AB13/'Denuncias-Renuncias'!G12</f>
        <v>0.13833992094861661</v>
      </c>
      <c r="U12" s="42">
        <f>'Órdenes según Instancia'!AB13/'Denuncias-Renuncias'!C12</f>
        <v>0.17412935323383086</v>
      </c>
    </row>
    <row r="13" spans="2:21" ht="20.100000000000001" customHeight="1" thickBot="1" x14ac:dyDescent="0.25">
      <c r="B13" s="3" t="s">
        <v>238</v>
      </c>
      <c r="C13" s="26">
        <v>95</v>
      </c>
      <c r="D13" s="26">
        <v>46</v>
      </c>
      <c r="E13" s="26">
        <v>49</v>
      </c>
      <c r="F13" s="26">
        <v>0</v>
      </c>
      <c r="G13" s="26">
        <v>102</v>
      </c>
      <c r="H13" s="26">
        <v>0</v>
      </c>
      <c r="I13" s="26">
        <v>0</v>
      </c>
      <c r="J13" s="26">
        <v>57</v>
      </c>
      <c r="K13" s="26">
        <v>0</v>
      </c>
      <c r="L13" s="26">
        <v>42</v>
      </c>
      <c r="M13" s="26">
        <v>2</v>
      </c>
      <c r="N13" s="26">
        <v>1</v>
      </c>
      <c r="O13" s="26">
        <v>45</v>
      </c>
      <c r="P13" s="26">
        <v>31</v>
      </c>
      <c r="Q13" s="26">
        <v>14</v>
      </c>
      <c r="R13" s="43">
        <f t="shared" ref="R13:R26" si="0">O13/G13</f>
        <v>0.44117647058823528</v>
      </c>
      <c r="S13" s="43">
        <f t="shared" ref="S13:S26" si="1">O13/C13</f>
        <v>0.47368421052631576</v>
      </c>
      <c r="T13" s="42">
        <f>'Órdenes según Instancia'!AB14/'Denuncias-Renuncias'!G13</f>
        <v>0.23529411764705882</v>
      </c>
      <c r="U13" s="42">
        <f>'Órdenes según Instancia'!AB14/'Denuncias-Renuncias'!C13</f>
        <v>0.25263157894736843</v>
      </c>
    </row>
    <row r="14" spans="2:21" ht="20.100000000000001" customHeight="1" thickBot="1" x14ac:dyDescent="0.25">
      <c r="B14" s="3" t="s">
        <v>374</v>
      </c>
      <c r="C14" s="26">
        <v>1606</v>
      </c>
      <c r="D14" s="26">
        <v>885</v>
      </c>
      <c r="E14" s="26">
        <v>721</v>
      </c>
      <c r="F14" s="26">
        <v>2</v>
      </c>
      <c r="G14" s="26">
        <v>1657</v>
      </c>
      <c r="H14" s="26">
        <v>35</v>
      </c>
      <c r="I14" s="26">
        <v>15</v>
      </c>
      <c r="J14" s="26">
        <v>1146</v>
      </c>
      <c r="K14" s="26">
        <v>68</v>
      </c>
      <c r="L14" s="26">
        <v>157</v>
      </c>
      <c r="M14" s="26">
        <v>236</v>
      </c>
      <c r="N14" s="26">
        <v>0</v>
      </c>
      <c r="O14" s="26">
        <v>369</v>
      </c>
      <c r="P14" s="26">
        <v>185</v>
      </c>
      <c r="Q14" s="26">
        <v>184</v>
      </c>
      <c r="R14" s="43">
        <f t="shared" si="0"/>
        <v>0.22269161134580567</v>
      </c>
      <c r="S14" s="43">
        <f t="shared" si="1"/>
        <v>0.22976338729763388</v>
      </c>
      <c r="T14" s="42">
        <f>'Órdenes según Instancia'!AB15/'Denuncias-Renuncias'!G14</f>
        <v>0.1943270971635486</v>
      </c>
      <c r="U14" s="42">
        <f>'Órdenes según Instancia'!AB15/'Denuncias-Renuncias'!C14</f>
        <v>0.20049813200498132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241</v>
      </c>
      <c r="C18" s="26">
        <v>197</v>
      </c>
      <c r="D18" s="26">
        <v>123</v>
      </c>
      <c r="E18" s="26">
        <v>74</v>
      </c>
      <c r="F18" s="26">
        <v>0</v>
      </c>
      <c r="G18" s="26">
        <v>197</v>
      </c>
      <c r="H18" s="26">
        <v>0</v>
      </c>
      <c r="I18" s="26">
        <v>0</v>
      </c>
      <c r="J18" s="26">
        <v>142</v>
      </c>
      <c r="K18" s="26">
        <v>0</v>
      </c>
      <c r="L18" s="26">
        <v>5</v>
      </c>
      <c r="M18" s="26">
        <v>18</v>
      </c>
      <c r="N18" s="26">
        <v>32</v>
      </c>
      <c r="O18" s="26">
        <v>26</v>
      </c>
      <c r="P18" s="26">
        <v>16</v>
      </c>
      <c r="Q18" s="26">
        <v>10</v>
      </c>
      <c r="R18" s="43"/>
      <c r="S18" s="43">
        <f t="shared" si="1"/>
        <v>0.13197969543147209</v>
      </c>
      <c r="T18" s="42">
        <f>'Órdenes según Instancia'!AB19/'Denuncias-Renuncias'!G18</f>
        <v>0.15228426395939088</v>
      </c>
      <c r="U18" s="42">
        <f>'Órdenes según Instancia'!AB19/'Denuncias-Renuncias'!C18</f>
        <v>0.15228426395939088</v>
      </c>
    </row>
    <row r="19" spans="2:21" ht="20.100000000000001" customHeight="1" thickBot="1" x14ac:dyDescent="0.25">
      <c r="B19" s="3" t="s">
        <v>242</v>
      </c>
      <c r="C19" s="26">
        <v>1147</v>
      </c>
      <c r="D19" s="26">
        <v>958</v>
      </c>
      <c r="E19" s="26">
        <v>189</v>
      </c>
      <c r="F19" s="26">
        <v>0</v>
      </c>
      <c r="G19" s="26">
        <v>1147</v>
      </c>
      <c r="H19" s="26">
        <v>1</v>
      </c>
      <c r="I19" s="26">
        <v>0</v>
      </c>
      <c r="J19" s="26">
        <v>590</v>
      </c>
      <c r="K19" s="26">
        <v>10</v>
      </c>
      <c r="L19" s="26">
        <v>178</v>
      </c>
      <c r="M19" s="26">
        <v>286</v>
      </c>
      <c r="N19" s="26">
        <v>82</v>
      </c>
      <c r="O19" s="26">
        <v>73</v>
      </c>
      <c r="P19" s="26">
        <v>60</v>
      </c>
      <c r="Q19" s="26">
        <v>13</v>
      </c>
      <c r="R19" s="43">
        <f t="shared" si="0"/>
        <v>6.3644289450741062E-2</v>
      </c>
      <c r="S19" s="43">
        <f t="shared" si="1"/>
        <v>6.3644289450741062E-2</v>
      </c>
      <c r="T19" s="42">
        <f>'Órdenes según Instancia'!AB20/'Denuncias-Renuncias'!G19</f>
        <v>0.16129032258064516</v>
      </c>
      <c r="U19" s="42">
        <f>'Órdenes según Instancia'!AB20/'Denuncias-Renuncias'!C19</f>
        <v>0.16129032258064516</v>
      </c>
    </row>
    <row r="20" spans="2:21" ht="20.100000000000001" customHeight="1" thickBot="1" x14ac:dyDescent="0.25">
      <c r="B20" s="3" t="s">
        <v>243</v>
      </c>
      <c r="C20" s="26">
        <v>118</v>
      </c>
      <c r="D20" s="26">
        <v>71</v>
      </c>
      <c r="E20" s="26">
        <v>47</v>
      </c>
      <c r="F20" s="26">
        <v>0</v>
      </c>
      <c r="G20" s="26">
        <v>118</v>
      </c>
      <c r="H20" s="26">
        <v>1</v>
      </c>
      <c r="I20" s="26">
        <v>0</v>
      </c>
      <c r="J20" s="26">
        <v>68</v>
      </c>
      <c r="K20" s="26">
        <v>11</v>
      </c>
      <c r="L20" s="26">
        <v>29</v>
      </c>
      <c r="M20" s="26">
        <v>8</v>
      </c>
      <c r="N20" s="26">
        <v>1</v>
      </c>
      <c r="O20" s="26">
        <v>46</v>
      </c>
      <c r="P20" s="26">
        <v>29</v>
      </c>
      <c r="Q20" s="26">
        <v>17</v>
      </c>
      <c r="R20" s="43">
        <f t="shared" si="0"/>
        <v>0.38983050847457629</v>
      </c>
      <c r="S20" s="43">
        <f t="shared" si="1"/>
        <v>0.38983050847457629</v>
      </c>
      <c r="T20" s="42">
        <f>'Órdenes según Instancia'!AB21/'Denuncias-Renuncias'!G20</f>
        <v>5.0847457627118647E-2</v>
      </c>
      <c r="U20" s="42">
        <f>'Órdenes según Instancia'!AB21/'Denuncias-Renuncias'!C20</f>
        <v>5.0847457627118647E-2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245</v>
      </c>
      <c r="C23" s="26">
        <v>3</v>
      </c>
      <c r="D23" s="26">
        <v>1</v>
      </c>
      <c r="E23" s="26">
        <v>2</v>
      </c>
      <c r="F23" s="26">
        <v>3</v>
      </c>
      <c r="G23" s="26">
        <v>3</v>
      </c>
      <c r="H23" s="26">
        <v>0</v>
      </c>
      <c r="I23" s="26">
        <v>0</v>
      </c>
      <c r="J23" s="26">
        <v>3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1</v>
      </c>
      <c r="U23" s="42">
        <f>'Órdenes según Instancia'!AB24/'Denuncias-Renuncias'!C23</f>
        <v>1</v>
      </c>
    </row>
    <row r="24" spans="2:21" ht="20.100000000000001" customHeight="1" thickBot="1" x14ac:dyDescent="0.25">
      <c r="B24" s="3" t="s">
        <v>246</v>
      </c>
      <c r="C24" s="26">
        <v>6</v>
      </c>
      <c r="D24" s="26">
        <v>5</v>
      </c>
      <c r="E24" s="26">
        <v>1</v>
      </c>
      <c r="F24" s="26">
        <v>0</v>
      </c>
      <c r="G24" s="26">
        <v>6</v>
      </c>
      <c r="H24" s="26">
        <v>0</v>
      </c>
      <c r="I24" s="26">
        <v>0</v>
      </c>
      <c r="J24" s="26">
        <v>6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43">
        <f t="shared" si="0"/>
        <v>0</v>
      </c>
      <c r="S24" s="43">
        <f t="shared" si="1"/>
        <v>0</v>
      </c>
      <c r="T24" s="42">
        <f>'Órdenes según Instancia'!AB25/'Denuncias-Renuncias'!G24</f>
        <v>0.5</v>
      </c>
      <c r="U24" s="42">
        <f>'Órdenes según Instancia'!AB25/'Denuncias-Renuncias'!C24</f>
        <v>0.5</v>
      </c>
    </row>
    <row r="25" spans="2:21" ht="20.100000000000001" customHeight="1" thickBot="1" x14ac:dyDescent="0.25">
      <c r="B25" s="4" t="s">
        <v>248</v>
      </c>
      <c r="C25" s="26">
        <v>104</v>
      </c>
      <c r="D25" s="26">
        <v>94</v>
      </c>
      <c r="E25" s="26">
        <v>10</v>
      </c>
      <c r="F25" s="26">
        <v>0</v>
      </c>
      <c r="G25" s="26">
        <v>104</v>
      </c>
      <c r="H25" s="26">
        <v>0</v>
      </c>
      <c r="I25" s="26">
        <v>0</v>
      </c>
      <c r="J25" s="26">
        <v>71</v>
      </c>
      <c r="K25" s="26">
        <v>0</v>
      </c>
      <c r="L25" s="26">
        <v>5</v>
      </c>
      <c r="M25" s="26">
        <v>11</v>
      </c>
      <c r="N25" s="26">
        <v>17</v>
      </c>
      <c r="O25" s="26">
        <v>3</v>
      </c>
      <c r="P25" s="26">
        <v>3</v>
      </c>
      <c r="Q25" s="26">
        <v>0</v>
      </c>
      <c r="R25" s="43">
        <f t="shared" si="0"/>
        <v>2.8846153846153848E-2</v>
      </c>
      <c r="S25" s="43">
        <f t="shared" si="1"/>
        <v>2.8846153846153848E-2</v>
      </c>
      <c r="T25" s="42">
        <f>'Órdenes según Instancia'!AB26/'Denuncias-Renuncias'!G25</f>
        <v>0.375</v>
      </c>
      <c r="U25" s="42">
        <f>'Órdenes según Instancia'!AB26/'Denuncias-Renuncias'!C25</f>
        <v>0.375</v>
      </c>
    </row>
    <row r="26" spans="2:21" ht="20.100000000000001" customHeight="1" thickBot="1" x14ac:dyDescent="0.25">
      <c r="B26" s="5" t="s">
        <v>244</v>
      </c>
      <c r="C26" s="26">
        <v>1243</v>
      </c>
      <c r="D26" s="26">
        <v>802</v>
      </c>
      <c r="E26" s="26">
        <v>441</v>
      </c>
      <c r="F26" s="26">
        <v>0</v>
      </c>
      <c r="G26" s="26">
        <v>1243</v>
      </c>
      <c r="H26" s="26">
        <v>29</v>
      </c>
      <c r="I26" s="26">
        <v>0</v>
      </c>
      <c r="J26" s="26">
        <v>817</v>
      </c>
      <c r="K26" s="26">
        <v>19</v>
      </c>
      <c r="L26" s="26">
        <v>292</v>
      </c>
      <c r="M26" s="26">
        <v>86</v>
      </c>
      <c r="N26" s="26">
        <v>0</v>
      </c>
      <c r="O26" s="26">
        <v>286</v>
      </c>
      <c r="P26" s="26">
        <v>179</v>
      </c>
      <c r="Q26" s="26">
        <v>107</v>
      </c>
      <c r="R26" s="43">
        <f t="shared" si="0"/>
        <v>0.23008849557522124</v>
      </c>
      <c r="S26" s="43">
        <f t="shared" si="1"/>
        <v>0.23008849557522124</v>
      </c>
      <c r="T26" s="42">
        <f>'Órdenes según Instancia'!AB27/'Denuncias-Renuncias'!G26</f>
        <v>0.16492357200321803</v>
      </c>
      <c r="U26" s="42">
        <f>'Órdenes según Instancia'!AB27/'Denuncias-Renuncias'!C26</f>
        <v>0.16492357200321803</v>
      </c>
    </row>
    <row r="27" spans="2:21" ht="13.5" thickBot="1" x14ac:dyDescent="0.25"/>
    <row r="28" spans="2:21" ht="20.100000000000001" customHeight="1" thickBot="1" x14ac:dyDescent="0.25">
      <c r="B28" s="74"/>
      <c r="C28" s="74"/>
      <c r="D28" s="74"/>
      <c r="E28" s="74"/>
      <c r="F28" s="74"/>
      <c r="G28" s="74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80" t="s">
        <v>148</v>
      </c>
      <c r="D9" s="80" t="s">
        <v>131</v>
      </c>
      <c r="E9" s="82" t="s">
        <v>132</v>
      </c>
      <c r="F9" s="83"/>
      <c r="G9" s="84"/>
      <c r="H9" s="84" t="s">
        <v>147</v>
      </c>
      <c r="I9" s="80" t="s">
        <v>134</v>
      </c>
    </row>
    <row r="10" spans="2:9" ht="83.25" customHeight="1" thickBot="1" x14ac:dyDescent="0.25">
      <c r="C10" s="81"/>
      <c r="D10" s="81"/>
      <c r="E10" s="18" t="s">
        <v>141</v>
      </c>
      <c r="F10" s="19" t="s">
        <v>142</v>
      </c>
      <c r="G10" s="20" t="s">
        <v>143</v>
      </c>
      <c r="H10" s="85"/>
      <c r="I10" s="81"/>
    </row>
    <row r="11" spans="2:9" ht="20.100000000000001" customHeight="1" thickBot="1" x14ac:dyDescent="0.25">
      <c r="B11" s="41" t="s">
        <v>239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195</v>
      </c>
      <c r="C12" s="32">
        <f>+IF('Denuncias-Renuncias'!$G12=0,"-",IF('Denuncias-Renuncias'!H12=0,"-",('Denuncias-Renuncias'!H12/'Denuncias-Renuncias'!$G12)))</f>
        <v>7.9051383399209481E-3</v>
      </c>
      <c r="D12" s="32">
        <f>+IF('Denuncias-Renuncias'!$G12=0,"-",IF('Denuncias-Renuncias'!I12=0,"-",('Denuncias-Renuncias'!I12/'Denuncias-Renuncias'!$G12)))</f>
        <v>3.952569169960474E-3</v>
      </c>
      <c r="E12" s="32">
        <f>+IF('Denuncias-Renuncias'!$G12=0,"-",IF('Denuncias-Renuncias'!J12=0,"-",('Denuncias-Renuncias'!J12/'Denuncias-Renuncias'!$G12)))</f>
        <v>0.62450592885375489</v>
      </c>
      <c r="F12" s="32" t="str">
        <f>+IF('Denuncias-Renuncias'!$G12=0,"-",IF('Denuncias-Renuncias'!K12=0,"-",('Denuncias-Renuncias'!K12/'Denuncias-Renuncias'!$G12)))</f>
        <v>-</v>
      </c>
      <c r="G12" s="32">
        <f>+IF('Denuncias-Renuncias'!$G12=0,"-",IF('Denuncias-Renuncias'!L12=0,"-",('Denuncias-Renuncias'!L12/'Denuncias-Renuncias'!$G12)))</f>
        <v>0.34387351778656128</v>
      </c>
      <c r="H12" s="32">
        <f>+IF('Denuncias-Renuncias'!$G12=0,"-",IF('Denuncias-Renuncias'!M12=0,"-",('Denuncias-Renuncias'!M12/'Denuncias-Renuncias'!$G12)))</f>
        <v>1.5810276679841896E-2</v>
      </c>
      <c r="I12" s="32">
        <f>+IF('Denuncias-Renuncias'!$G12=0,"-",IF('Denuncias-Renuncias'!N12=0,"-",('Denuncias-Renuncias'!N12/'Denuncias-Renuncias'!$G12)))</f>
        <v>3.952569169960474E-3</v>
      </c>
    </row>
    <row r="13" spans="2:9" ht="20.100000000000001" customHeight="1" thickBot="1" x14ac:dyDescent="0.25">
      <c r="B13" s="3" t="s">
        <v>238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0.55882352941176472</v>
      </c>
      <c r="F13" s="32" t="str">
        <f>+IF('Denuncias-Renuncias'!$G13=0,"-",IF('Denuncias-Renuncias'!K13=0,"-",('Denuncias-Renuncias'!K13/'Denuncias-Renuncias'!$G13)))</f>
        <v>-</v>
      </c>
      <c r="G13" s="32">
        <f>+IF('Denuncias-Renuncias'!$G13=0,"-",IF('Denuncias-Renuncias'!L13=0,"-",('Denuncias-Renuncias'!L13/'Denuncias-Renuncias'!$G13)))</f>
        <v>0.41176470588235292</v>
      </c>
      <c r="H13" s="32">
        <f>+IF('Denuncias-Renuncias'!$G13=0,"-",IF('Denuncias-Renuncias'!M13=0,"-",('Denuncias-Renuncias'!M13/'Denuncias-Renuncias'!$G13)))</f>
        <v>1.9607843137254902E-2</v>
      </c>
      <c r="I13" s="32">
        <f>+IF('Denuncias-Renuncias'!$G13=0,"-",IF('Denuncias-Renuncias'!N13=0,"-",('Denuncias-Renuncias'!N13/'Denuncias-Renuncias'!$G13)))</f>
        <v>9.8039215686274508E-3</v>
      </c>
    </row>
    <row r="14" spans="2:9" ht="20.100000000000001" customHeight="1" thickBot="1" x14ac:dyDescent="0.25">
      <c r="B14" s="3" t="s">
        <v>374</v>
      </c>
      <c r="C14" s="32">
        <f>+IF('Denuncias-Renuncias'!$G14=0,"-",IF('Denuncias-Renuncias'!H14=0,"-",('Denuncias-Renuncias'!H14/'Denuncias-Renuncias'!$G14)))</f>
        <v>2.1122510561255279E-2</v>
      </c>
      <c r="D14" s="32">
        <f>+IF('Denuncias-Renuncias'!$G14=0,"-",IF('Denuncias-Renuncias'!I14=0,"-",('Denuncias-Renuncias'!I14/'Denuncias-Renuncias'!$G14)))</f>
        <v>9.0525045262522634E-3</v>
      </c>
      <c r="E14" s="32">
        <f>+IF('Denuncias-Renuncias'!$G14=0,"-",IF('Denuncias-Renuncias'!J14=0,"-",('Denuncias-Renuncias'!J14/'Denuncias-Renuncias'!$G14)))</f>
        <v>0.69161134580567285</v>
      </c>
      <c r="F14" s="32">
        <f>+IF('Denuncias-Renuncias'!$G14=0,"-",IF('Denuncias-Renuncias'!K14=0,"-",('Denuncias-Renuncias'!K14/'Denuncias-Renuncias'!$G14)))</f>
        <v>4.103802051901026E-2</v>
      </c>
      <c r="G14" s="32">
        <f>+IF('Denuncias-Renuncias'!$G14=0,"-",IF('Denuncias-Renuncias'!L14=0,"-",('Denuncias-Renuncias'!L14/'Denuncias-Renuncias'!$G14)))</f>
        <v>9.4749547374773688E-2</v>
      </c>
      <c r="H14" s="32">
        <f>+IF('Denuncias-Renuncias'!$G14=0,"-",IF('Denuncias-Renuncias'!M14=0,"-",('Denuncias-Renuncias'!M14/'Denuncias-Renuncias'!$G14)))</f>
        <v>0.1424260712130356</v>
      </c>
      <c r="I14" s="32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240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247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241</v>
      </c>
      <c r="C18" s="32" t="str">
        <f>+IF('Denuncias-Renuncias'!$G18=0,"-",IF('Denuncias-Renuncias'!H18=0,"-",('Denuncias-Renuncias'!H18/'Denuncias-Renuncias'!$G18)))</f>
        <v>-</v>
      </c>
      <c r="D18" s="32" t="str">
        <f>+IF('Denuncias-Renuncias'!$G18=0,"-",IF('Denuncias-Renuncias'!I18=0,"-",('Denuncias-Renuncias'!I18/'Denuncias-Renuncias'!$G18)))</f>
        <v>-</v>
      </c>
      <c r="E18" s="32">
        <f>+IF('Denuncias-Renuncias'!$G18=0,"-",IF('Denuncias-Renuncias'!J18=0,"-",('Denuncias-Renuncias'!J18/'Denuncias-Renuncias'!$G18)))</f>
        <v>0.7208121827411168</v>
      </c>
      <c r="F18" s="32" t="str">
        <f>+IF('Denuncias-Renuncias'!$G18=0,"-",IF('Denuncias-Renuncias'!K18=0,"-",('Denuncias-Renuncias'!K18/'Denuncias-Renuncias'!$G18)))</f>
        <v>-</v>
      </c>
      <c r="G18" s="32">
        <f>+IF('Denuncias-Renuncias'!$G18=0,"-",IF('Denuncias-Renuncias'!L18=0,"-",('Denuncias-Renuncias'!L18/'Denuncias-Renuncias'!$G18)))</f>
        <v>2.5380710659898477E-2</v>
      </c>
      <c r="H18" s="32">
        <f>+IF('Denuncias-Renuncias'!$G18=0,"-",IF('Denuncias-Renuncias'!M18=0,"-",('Denuncias-Renuncias'!M18/'Denuncias-Renuncias'!$G18)))</f>
        <v>9.1370558375634514E-2</v>
      </c>
      <c r="I18" s="32">
        <f>+IF('Denuncias-Renuncias'!$G18=0,"-",IF('Denuncias-Renuncias'!N18=0,"-",('Denuncias-Renuncias'!N18/'Denuncias-Renuncias'!$G18)))</f>
        <v>0.16243654822335024</v>
      </c>
    </row>
    <row r="19" spans="2:9" ht="20.100000000000001" customHeight="1" thickBot="1" x14ac:dyDescent="0.25">
      <c r="B19" s="3" t="s">
        <v>242</v>
      </c>
      <c r="C19" s="32">
        <f>+IF('Denuncias-Renuncias'!$G19=0,"-",IF('Denuncias-Renuncias'!H19=0,"-",('Denuncias-Renuncias'!H19/'Denuncias-Renuncias'!$G19)))</f>
        <v>8.7183958151700091E-4</v>
      </c>
      <c r="D19" s="32" t="str">
        <f>+IF('Denuncias-Renuncias'!$G19=0,"-",IF('Denuncias-Renuncias'!I19=0,"-",('Denuncias-Renuncias'!I19/'Denuncias-Renuncias'!$G19)))</f>
        <v>-</v>
      </c>
      <c r="E19" s="32">
        <f>+IF('Denuncias-Renuncias'!$G19=0,"-",IF('Denuncias-Renuncias'!J19=0,"-",('Denuncias-Renuncias'!J19/'Denuncias-Renuncias'!$G19)))</f>
        <v>0.51438535309503053</v>
      </c>
      <c r="F19" s="32">
        <f>+IF('Denuncias-Renuncias'!$G19=0,"-",IF('Denuncias-Renuncias'!K19=0,"-",('Denuncias-Renuncias'!K19/'Denuncias-Renuncias'!$G19)))</f>
        <v>8.7183958151700082E-3</v>
      </c>
      <c r="G19" s="32">
        <f>+IF('Denuncias-Renuncias'!$G19=0,"-",IF('Denuncias-Renuncias'!L19=0,"-",('Denuncias-Renuncias'!L19/'Denuncias-Renuncias'!$G19)))</f>
        <v>0.15518744551002617</v>
      </c>
      <c r="H19" s="32">
        <f>+IF('Denuncias-Renuncias'!$G19=0,"-",IF('Denuncias-Renuncias'!M19=0,"-",('Denuncias-Renuncias'!M19/'Denuncias-Renuncias'!$G19)))</f>
        <v>0.24934612031386225</v>
      </c>
      <c r="I19" s="32">
        <f>+IF('Denuncias-Renuncias'!$G19=0,"-",IF('Denuncias-Renuncias'!N19=0,"-",('Denuncias-Renuncias'!N19/'Denuncias-Renuncias'!$G19)))</f>
        <v>7.1490845684394067E-2</v>
      </c>
    </row>
    <row r="20" spans="2:9" ht="20.100000000000001" customHeight="1" thickBot="1" x14ac:dyDescent="0.25">
      <c r="B20" s="3" t="s">
        <v>243</v>
      </c>
      <c r="C20" s="32">
        <f>+IF('Denuncias-Renuncias'!$G20=0,"-",IF('Denuncias-Renuncias'!H20=0,"-",('Denuncias-Renuncias'!H20/'Denuncias-Renuncias'!$G20)))</f>
        <v>8.4745762711864406E-3</v>
      </c>
      <c r="D20" s="32" t="str">
        <f>+IF('Denuncias-Renuncias'!$G20=0,"-",IF('Denuncias-Renuncias'!I20=0,"-",('Denuncias-Renuncias'!I20/'Denuncias-Renuncias'!$G20)))</f>
        <v>-</v>
      </c>
      <c r="E20" s="32">
        <f>+IF('Denuncias-Renuncias'!$G20=0,"-",IF('Denuncias-Renuncias'!J20=0,"-",('Denuncias-Renuncias'!J20/'Denuncias-Renuncias'!$G20)))</f>
        <v>0.57627118644067798</v>
      </c>
      <c r="F20" s="32">
        <f>+IF('Denuncias-Renuncias'!$G20=0,"-",IF('Denuncias-Renuncias'!K20=0,"-",('Denuncias-Renuncias'!K20/'Denuncias-Renuncias'!$G20)))</f>
        <v>9.3220338983050849E-2</v>
      </c>
      <c r="G20" s="32">
        <f>+IF('Denuncias-Renuncias'!$G20=0,"-",IF('Denuncias-Renuncias'!L20=0,"-",('Denuncias-Renuncias'!L20/'Denuncias-Renuncias'!$G20)))</f>
        <v>0.24576271186440679</v>
      </c>
      <c r="H20" s="32">
        <f>+IF('Denuncias-Renuncias'!$G20=0,"-",IF('Denuncias-Renuncias'!M20=0,"-",('Denuncias-Renuncias'!M20/'Denuncias-Renuncias'!$G20)))</f>
        <v>6.7796610169491525E-2</v>
      </c>
      <c r="I20" s="32">
        <f>+IF('Denuncias-Renuncias'!$G20=0,"-",IF('Denuncias-Renuncias'!N20=0,"-",('Denuncias-Renuncias'!N20/'Denuncias-Renuncias'!$G20)))</f>
        <v>8.4745762711864406E-3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166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245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1</v>
      </c>
      <c r="F23" s="32" t="str">
        <f>+IF('Denuncias-Renuncias'!$G23=0,"-",IF('Denuncias-Renuncias'!K23=0,"-",('Denuncias-Renuncias'!K23/'Denuncias-Renuncias'!$G23)))</f>
        <v>-</v>
      </c>
      <c r="G23" s="32" t="str">
        <f>+IF('Denuncias-Renuncias'!$G23=0,"-",IF('Denuncias-Renuncias'!L23=0,"-",('Denuncias-Renuncias'!L23/'Denuncias-Renuncias'!$G23)))</f>
        <v>-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1</v>
      </c>
      <c r="F24" s="32" t="str">
        <f>+IF('Denuncias-Renuncias'!$G24=0,"-",IF('Denuncias-Renuncias'!K24=0,"-",('Denuncias-Renuncias'!K24/'Denuncias-Renuncias'!$G24)))</f>
        <v>-</v>
      </c>
      <c r="G24" s="32" t="str">
        <f>+IF('Denuncias-Renuncias'!$G24=0,"-",IF('Denuncias-Renuncias'!L24=0,"-",('Denuncias-Renuncias'!L24/'Denuncias-Renuncias'!$G24)))</f>
        <v>-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0.68269230769230771</v>
      </c>
      <c r="F25" s="32" t="str">
        <f>+IF('Denuncias-Renuncias'!$G25=0,"-",IF('Denuncias-Renuncias'!K25=0,"-",('Denuncias-Renuncias'!K25/'Denuncias-Renuncias'!$G25)))</f>
        <v>-</v>
      </c>
      <c r="G25" s="32">
        <f>+IF('Denuncias-Renuncias'!$G25=0,"-",IF('Denuncias-Renuncias'!L25=0,"-",('Denuncias-Renuncias'!L25/'Denuncias-Renuncias'!$G25)))</f>
        <v>4.807692307692308E-2</v>
      </c>
      <c r="H25" s="32">
        <f>+IF('Denuncias-Renuncias'!$G25=0,"-",IF('Denuncias-Renuncias'!M25=0,"-",('Denuncias-Renuncias'!M25/'Denuncias-Renuncias'!$G25)))</f>
        <v>0.10576923076923077</v>
      </c>
      <c r="I25" s="32">
        <f>+IF('Denuncias-Renuncias'!$G25=0,"-",IF('Denuncias-Renuncias'!N25=0,"-",('Denuncias-Renuncias'!N25/'Denuncias-Renuncias'!$G25)))</f>
        <v>0.16346153846153846</v>
      </c>
    </row>
    <row r="26" spans="2:9" ht="20.100000000000001" customHeight="1" thickBot="1" x14ac:dyDescent="0.25">
      <c r="B26" s="5" t="s">
        <v>244</v>
      </c>
      <c r="C26" s="32">
        <f>+IF('Denuncias-Renuncias'!$G26=0,"-",IF('Denuncias-Renuncias'!H26=0,"-",('Denuncias-Renuncias'!H26/'Denuncias-Renuncias'!$G26)))</f>
        <v>2.3330651649235722E-2</v>
      </c>
      <c r="D26" s="32" t="str">
        <f>+IF('Denuncias-Renuncias'!$G26=0,"-",IF('Denuncias-Renuncias'!I26=0,"-",('Denuncias-Renuncias'!I26/'Denuncias-Renuncias'!$G26)))</f>
        <v>-</v>
      </c>
      <c r="E26" s="32">
        <f>+IF('Denuncias-Renuncias'!$G26=0,"-",IF('Denuncias-Renuncias'!J26=0,"-",('Denuncias-Renuncias'!J26/'Denuncias-Renuncias'!$G26)))</f>
        <v>0.65728077232502014</v>
      </c>
      <c r="F26" s="32">
        <f>+IF('Denuncias-Renuncias'!$G26=0,"-",IF('Denuncias-Renuncias'!K26=0,"-",('Denuncias-Renuncias'!K26/'Denuncias-Renuncias'!$G26)))</f>
        <v>1.5285599356395816E-2</v>
      </c>
      <c r="G26" s="32">
        <f>+IF('Denuncias-Renuncias'!$G26=0,"-",IF('Denuncias-Renuncias'!L26=0,"-",('Denuncias-Renuncias'!L26/'Denuncias-Renuncias'!$G26)))</f>
        <v>0.23491552695092519</v>
      </c>
      <c r="H26" s="32">
        <f>+IF('Denuncias-Renuncias'!$G26=0,"-",IF('Denuncias-Renuncias'!M26=0,"-",('Denuncias-Renuncias'!M26/'Denuncias-Renuncias'!$G26)))</f>
        <v>6.9187449718423166E-2</v>
      </c>
      <c r="I26" s="32" t="str">
        <f>+IF('Denuncias-Renuncias'!$G26=0,"-",IF('Denuncias-Renuncias'!N26=0,"-",('Denuncias-Renuncias'!N26/'Denuncias-Renuncias'!$G26)))</f>
        <v>-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66" t="s">
        <v>149</v>
      </c>
      <c r="D9" s="66"/>
      <c r="E9" s="66"/>
      <c r="F9" s="66"/>
      <c r="G9" s="66" t="s">
        <v>150</v>
      </c>
      <c r="H9" s="66"/>
      <c r="I9" s="66"/>
    </row>
    <row r="10" spans="2:9" ht="72" thickBot="1" x14ac:dyDescent="0.25">
      <c r="C10" s="9" t="s">
        <v>151</v>
      </c>
      <c r="D10" s="9" t="s">
        <v>152</v>
      </c>
      <c r="E10" s="9" t="s">
        <v>153</v>
      </c>
      <c r="F10" s="9" t="s">
        <v>154</v>
      </c>
      <c r="G10" s="9" t="s">
        <v>155</v>
      </c>
      <c r="H10" s="9" t="s">
        <v>156</v>
      </c>
      <c r="I10" s="9" t="s">
        <v>157</v>
      </c>
    </row>
    <row r="11" spans="2:9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195</v>
      </c>
      <c r="C12" s="26">
        <v>0</v>
      </c>
      <c r="D12" s="26">
        <v>9</v>
      </c>
      <c r="E12" s="26">
        <v>3</v>
      </c>
      <c r="F12" s="26">
        <v>12</v>
      </c>
      <c r="G12" s="26">
        <v>172</v>
      </c>
      <c r="H12" s="26">
        <v>0</v>
      </c>
      <c r="I12" s="26">
        <v>172</v>
      </c>
    </row>
    <row r="13" spans="2:9" ht="20.100000000000001" customHeight="1" thickBot="1" x14ac:dyDescent="0.25">
      <c r="B13" s="3" t="s">
        <v>238</v>
      </c>
      <c r="C13" s="26">
        <v>1</v>
      </c>
      <c r="D13" s="26">
        <v>0</v>
      </c>
      <c r="E13" s="26">
        <v>0</v>
      </c>
      <c r="F13" s="26">
        <v>1</v>
      </c>
      <c r="G13" s="26">
        <v>49</v>
      </c>
      <c r="H13" s="26">
        <v>0</v>
      </c>
      <c r="I13" s="26">
        <v>49</v>
      </c>
    </row>
    <row r="14" spans="2:9" ht="20.100000000000001" customHeight="1" thickBot="1" x14ac:dyDescent="0.25">
      <c r="B14" s="3" t="s">
        <v>374</v>
      </c>
      <c r="C14" s="26">
        <v>13</v>
      </c>
      <c r="D14" s="26">
        <v>0</v>
      </c>
      <c r="E14" s="26">
        <v>0</v>
      </c>
      <c r="F14" s="26">
        <v>13</v>
      </c>
      <c r="G14" s="26">
        <v>542</v>
      </c>
      <c r="H14" s="26">
        <v>0</v>
      </c>
      <c r="I14" s="26">
        <v>542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241</v>
      </c>
      <c r="C18" s="26">
        <v>9</v>
      </c>
      <c r="D18" s="26">
        <v>0</v>
      </c>
      <c r="E18" s="26">
        <v>0</v>
      </c>
      <c r="F18" s="26">
        <v>9</v>
      </c>
      <c r="G18" s="26">
        <v>74</v>
      </c>
      <c r="H18" s="26">
        <v>0</v>
      </c>
      <c r="I18" s="26">
        <v>74</v>
      </c>
    </row>
    <row r="19" spans="2:9" ht="20.100000000000001" customHeight="1" thickBot="1" x14ac:dyDescent="0.25">
      <c r="B19" s="3" t="s">
        <v>242</v>
      </c>
      <c r="C19" s="26">
        <v>41</v>
      </c>
      <c r="D19" s="26">
        <v>45</v>
      </c>
      <c r="E19" s="26">
        <v>12</v>
      </c>
      <c r="F19" s="26">
        <v>98</v>
      </c>
      <c r="G19" s="26">
        <v>337</v>
      </c>
      <c r="H19" s="26">
        <v>5</v>
      </c>
      <c r="I19" s="26">
        <v>342</v>
      </c>
    </row>
    <row r="20" spans="2:9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4</v>
      </c>
      <c r="F20" s="26">
        <v>4</v>
      </c>
      <c r="G20" s="26">
        <v>53</v>
      </c>
      <c r="H20" s="26">
        <v>0</v>
      </c>
      <c r="I20" s="26">
        <v>53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1</v>
      </c>
      <c r="H23" s="26">
        <v>0</v>
      </c>
      <c r="I23" s="26">
        <v>1</v>
      </c>
    </row>
    <row r="24" spans="2:9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3</v>
      </c>
    </row>
    <row r="25" spans="2:9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59</v>
      </c>
      <c r="H25" s="26">
        <v>0</v>
      </c>
      <c r="I25" s="26">
        <v>59</v>
      </c>
    </row>
    <row r="26" spans="2:9" ht="20.100000000000001" customHeight="1" thickBot="1" x14ac:dyDescent="0.25">
      <c r="B26" s="5" t="s">
        <v>244</v>
      </c>
      <c r="C26" s="26">
        <v>10</v>
      </c>
      <c r="D26" s="26">
        <v>2</v>
      </c>
      <c r="E26" s="26">
        <v>0</v>
      </c>
      <c r="F26" s="26">
        <v>12</v>
      </c>
      <c r="G26" s="26">
        <v>655</v>
      </c>
      <c r="H26" s="26">
        <v>8</v>
      </c>
      <c r="I26" s="26">
        <v>663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6" t="s">
        <v>158</v>
      </c>
      <c r="D8" s="87"/>
      <c r="E8" s="87"/>
      <c r="F8" s="87"/>
      <c r="G8" s="87"/>
      <c r="H8" s="88"/>
    </row>
    <row r="9" spans="2:12" ht="41.25" customHeight="1" x14ac:dyDescent="0.2">
      <c r="C9" s="67" t="s">
        <v>159</v>
      </c>
      <c r="D9" s="67"/>
      <c r="E9" s="67" t="s">
        <v>160</v>
      </c>
      <c r="F9" s="67"/>
      <c r="G9" s="67" t="s">
        <v>161</v>
      </c>
      <c r="H9" s="67" t="s">
        <v>56</v>
      </c>
    </row>
    <row r="10" spans="2:12" ht="41.25" customHeight="1" thickBot="1" x14ac:dyDescent="0.25">
      <c r="C10" s="9" t="s">
        <v>162</v>
      </c>
      <c r="D10" s="9" t="s">
        <v>163</v>
      </c>
      <c r="E10" s="9" t="s">
        <v>164</v>
      </c>
      <c r="F10" s="9" t="s">
        <v>165</v>
      </c>
      <c r="G10" s="68"/>
      <c r="H10" s="68"/>
      <c r="J10" s="44" t="s">
        <v>249</v>
      </c>
      <c r="K10" s="44" t="s">
        <v>250</v>
      </c>
      <c r="L10" s="44" t="s">
        <v>34</v>
      </c>
    </row>
    <row r="11" spans="2:12" ht="20.100000000000001" customHeight="1" thickBot="1" x14ac:dyDescent="0.25">
      <c r="B11" s="45" t="s">
        <v>251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252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253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254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255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256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257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258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259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260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261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262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263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264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265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266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267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268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269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270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271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272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273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274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275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276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277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278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279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280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281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282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283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284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285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286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287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288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289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290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291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292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293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294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295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296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297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298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299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300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301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302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303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304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305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306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307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308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309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310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311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312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313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314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315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316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317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318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319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320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321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322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323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324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325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326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327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328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329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330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331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332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333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334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335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336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337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338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339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340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341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342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343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344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345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346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347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348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349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350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351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352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353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354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355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356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357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358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359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360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361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362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363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364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365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366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367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368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369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370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371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372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373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374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375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195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376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377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378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379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380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381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382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383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384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385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166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386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387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388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389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390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391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392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393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394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395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396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397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398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399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400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401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402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403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404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405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406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407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408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409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410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411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412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413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414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415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416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417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418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419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420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421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422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423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424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425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426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427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428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429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430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431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432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433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434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435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436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437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438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439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440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441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442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443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444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445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446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447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448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449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450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451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452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453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454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455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456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457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458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459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460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461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462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463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464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465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466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467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468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469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470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471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472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473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474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475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476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477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478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479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480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481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482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483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484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485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486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487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488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489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490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491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492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493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494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495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496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497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498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499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500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501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502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503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504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505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506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507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508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509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510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511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512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513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514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515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516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517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518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519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520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521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522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523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524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525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526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527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528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529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530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531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532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533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534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535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536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537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538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539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540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541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542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543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544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545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546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547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548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549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550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551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552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553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554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555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556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557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558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559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560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561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562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563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564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565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566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567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568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569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570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571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572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573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574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575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576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577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578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579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580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581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582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583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584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585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586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587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588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589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590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591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592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593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594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595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596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597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598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599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600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601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602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603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604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605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606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607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608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609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610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611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612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613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614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615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616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617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618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619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620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621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622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623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624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625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626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627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628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629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630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631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632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633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634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635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636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637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638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639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640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641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642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643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644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645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646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647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648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649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650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651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652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653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654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655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656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657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658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659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660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661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662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663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664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665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666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667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668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669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670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671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672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673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674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675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676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677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678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679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86" t="s">
        <v>158</v>
      </c>
      <c r="D9" s="87"/>
      <c r="E9" s="87"/>
      <c r="F9" s="87"/>
      <c r="G9" s="87"/>
      <c r="H9" s="88"/>
    </row>
    <row r="10" spans="2:8" ht="41.25" customHeight="1" x14ac:dyDescent="0.2">
      <c r="C10" s="67" t="s">
        <v>159</v>
      </c>
      <c r="D10" s="67"/>
      <c r="E10" s="67" t="s">
        <v>160</v>
      </c>
      <c r="F10" s="67"/>
      <c r="G10" s="67" t="s">
        <v>161</v>
      </c>
      <c r="H10" s="67" t="s">
        <v>56</v>
      </c>
    </row>
    <row r="11" spans="2:8" ht="41.25" customHeight="1" thickBot="1" x14ac:dyDescent="0.25">
      <c r="C11" s="9" t="s">
        <v>162</v>
      </c>
      <c r="D11" s="9" t="s">
        <v>163</v>
      </c>
      <c r="E11" s="9" t="s">
        <v>164</v>
      </c>
      <c r="F11" s="9" t="s">
        <v>165</v>
      </c>
      <c r="G11" s="68"/>
      <c r="H11" s="68"/>
    </row>
    <row r="12" spans="2:8" ht="20.100000000000001" customHeight="1" thickBot="1" x14ac:dyDescent="0.25">
      <c r="B12" s="41" t="s">
        <v>239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195</v>
      </c>
      <c r="C13" s="48">
        <v>2.6578073089700997E-2</v>
      </c>
      <c r="D13" s="48">
        <v>0.18272425249169436</v>
      </c>
      <c r="E13" s="48">
        <v>3.9867109634551492E-2</v>
      </c>
      <c r="F13" s="48">
        <v>0.5714285714285714</v>
      </c>
      <c r="G13" s="48">
        <v>0.13953488372093023</v>
      </c>
      <c r="H13" s="48">
        <v>3.9867109634551562E-2</v>
      </c>
    </row>
    <row r="14" spans="2:8" ht="20.100000000000001" customHeight="1" thickBot="1" x14ac:dyDescent="0.25">
      <c r="B14" s="3" t="s">
        <v>238</v>
      </c>
      <c r="C14" s="48">
        <v>2.4691358024691357E-2</v>
      </c>
      <c r="D14" s="48">
        <v>0.1728395061728395</v>
      </c>
      <c r="E14" s="48">
        <v>1.2345679012345678E-2</v>
      </c>
      <c r="F14" s="48">
        <v>0.60493827160493829</v>
      </c>
      <c r="G14" s="48">
        <v>0.14814814814814814</v>
      </c>
      <c r="H14" s="48">
        <f>1-C14-D14-E14-F14-G14</f>
        <v>3.7037037037036979E-2</v>
      </c>
    </row>
    <row r="15" spans="2:8" ht="20.100000000000001" customHeight="1" thickBot="1" x14ac:dyDescent="0.25">
      <c r="B15" s="3" t="s">
        <v>374</v>
      </c>
      <c r="C15" s="48">
        <v>7.2568940493468797E-3</v>
      </c>
      <c r="D15" s="48">
        <v>0.14658925979680695</v>
      </c>
      <c r="E15" s="48">
        <v>9.433962264150943E-3</v>
      </c>
      <c r="F15" s="48">
        <v>0.39332365747460085</v>
      </c>
      <c r="G15" s="48">
        <v>0.13352685050798258</v>
      </c>
      <c r="H15" s="48">
        <f>1-C15-D15-E15-F15-G15</f>
        <v>0.30986937590711178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240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247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241</v>
      </c>
      <c r="C19" s="48">
        <v>6.1728395061728392E-3</v>
      </c>
      <c r="D19" s="48">
        <v>0.31481481481481483</v>
      </c>
      <c r="E19" s="48">
        <v>5.5555555555555552E-2</v>
      </c>
      <c r="F19" s="48">
        <v>0.4567901234567901</v>
      </c>
      <c r="G19" s="48">
        <v>0.10493827160493827</v>
      </c>
      <c r="H19" s="48">
        <v>6.1728395061728308E-2</v>
      </c>
    </row>
    <row r="20" spans="2:8" ht="20.100000000000001" customHeight="1" thickBot="1" x14ac:dyDescent="0.25">
      <c r="B20" s="3" t="s">
        <v>242</v>
      </c>
      <c r="C20" s="48">
        <v>1.5653775322283611E-2</v>
      </c>
      <c r="D20" s="48">
        <v>0.35911602209944754</v>
      </c>
      <c r="E20" s="48">
        <v>9.0239410681399637E-2</v>
      </c>
      <c r="F20" s="48">
        <v>0.31491712707182318</v>
      </c>
      <c r="G20" s="48">
        <v>4.8802946593001842E-2</v>
      </c>
      <c r="H20" s="48">
        <f>1-C20-D20-E20-F20-G20</f>
        <v>0.17127071823204415</v>
      </c>
    </row>
    <row r="21" spans="2:8" ht="20.100000000000001" customHeight="1" thickBot="1" x14ac:dyDescent="0.25">
      <c r="B21" s="3" t="s">
        <v>243</v>
      </c>
      <c r="C21" s="48">
        <v>1.6528925619834711E-2</v>
      </c>
      <c r="D21" s="48">
        <v>0.38016528925619836</v>
      </c>
      <c r="E21" s="48">
        <v>3.3057851239669422E-2</v>
      </c>
      <c r="F21" s="48">
        <v>0.43801652892561982</v>
      </c>
      <c r="G21" s="48">
        <v>0.12396694214876033</v>
      </c>
      <c r="H21" s="48">
        <v>8.2644628099173556E-3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166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245</v>
      </c>
      <c r="C24" s="48">
        <v>0</v>
      </c>
      <c r="D24" s="48">
        <v>0.66666666666666663</v>
      </c>
      <c r="E24" s="48">
        <v>0</v>
      </c>
      <c r="F24" s="48">
        <v>0.33333333333333331</v>
      </c>
      <c r="G24" s="48">
        <v>0</v>
      </c>
      <c r="H24" s="48">
        <v>5.5511151231257827E-17</v>
      </c>
    </row>
    <row r="25" spans="2:8" ht="20.100000000000001" customHeight="1" thickBot="1" x14ac:dyDescent="0.25">
      <c r="B25" s="3" t="s">
        <v>246</v>
      </c>
      <c r="C25" s="48">
        <v>0</v>
      </c>
      <c r="D25" s="48">
        <v>0.44444444444444442</v>
      </c>
      <c r="E25" s="48">
        <v>0</v>
      </c>
      <c r="F25" s="48">
        <v>0.33333333333333331</v>
      </c>
      <c r="G25" s="48">
        <v>0</v>
      </c>
      <c r="H25" s="48">
        <v>0.22222222222222227</v>
      </c>
    </row>
    <row r="26" spans="2:8" ht="20.100000000000001" customHeight="1" thickBot="1" x14ac:dyDescent="0.25">
      <c r="B26" s="4" t="s">
        <v>248</v>
      </c>
      <c r="C26" s="48">
        <v>5.8823529411764705E-2</v>
      </c>
      <c r="D26" s="48">
        <v>0.11764705882352941</v>
      </c>
      <c r="E26" s="48">
        <v>0</v>
      </c>
      <c r="F26" s="48">
        <v>0.57843137254901966</v>
      </c>
      <c r="G26" s="48">
        <v>0.24509803921568626</v>
      </c>
      <c r="H26" s="48">
        <f>1-C26-D26-E26-F26-G26</f>
        <v>0</v>
      </c>
    </row>
    <row r="27" spans="2:8" ht="20.100000000000001" customHeight="1" thickBot="1" x14ac:dyDescent="0.25">
      <c r="B27" s="5" t="s">
        <v>244</v>
      </c>
      <c r="C27" s="48">
        <v>4.4964028776978415E-3</v>
      </c>
      <c r="D27" s="48">
        <v>0.28147482014388492</v>
      </c>
      <c r="E27" s="48">
        <v>1.0791366906474821E-2</v>
      </c>
      <c r="F27" s="48">
        <v>0.59622302158273377</v>
      </c>
      <c r="G27" s="48">
        <v>8.6330935251798566E-2</v>
      </c>
      <c r="H27" s="48">
        <f>1-C27-D27-E27-F27-G27</f>
        <v>2.0683453237410068E-2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2022-09-20T10:05:01Z</cp:lastPrinted>
  <dcterms:created xsi:type="dcterms:W3CDTF">2018-11-16T09:47:02Z</dcterms:created>
  <dcterms:modified xsi:type="dcterms:W3CDTF">2023-09-25T14:35:31Z</dcterms:modified>
</cp:coreProperties>
</file>